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14895" windowHeight="8835" firstSheet="1" activeTab="1"/>
  </bookViews>
  <sheets>
    <sheet name="Водоваідведення" sheetId="1" r:id="rId1"/>
    <sheet name="природа" sheetId="2" r:id="rId2"/>
  </sheets>
  <definedNames>
    <definedName name="_xlnm.Print_Titles" localSheetId="0">'Водоваідведення'!$3:$4</definedName>
    <definedName name="_xlnm.Print_Titles" localSheetId="1">'природа'!$8:$8</definedName>
    <definedName name="_xlnm.Print_Area" localSheetId="0">'Водоваідведення'!$A$1:$M$43</definedName>
    <definedName name="_xlnm.Print_Area" localSheetId="1">'природа'!$A$1:$H$105</definedName>
  </definedNames>
  <calcPr fullCalcOnLoad="1"/>
</workbook>
</file>

<file path=xl/sharedStrings.xml><?xml version="1.0" encoding="utf-8"?>
<sst xmlns="http://schemas.openxmlformats.org/spreadsheetml/2006/main" count="326" uniqueCount="232">
  <si>
    <t>№ З/п</t>
  </si>
  <si>
    <t>Назва об’єкту</t>
  </si>
  <si>
    <t>Посилання на документ яким затверджено ПКД (назва, від, №)</t>
  </si>
  <si>
    <t>Дата та № висновку комплексної державної експертизи</t>
  </si>
  <si>
    <t>Проектна потужність об’єкту у відповідних одиницях</t>
  </si>
  <si>
    <t>Кілкість мешканців яким буде покращено якість надання послуг ЖКГ</t>
  </si>
  <si>
    <t>Балансоутримувач об’єкту</t>
  </si>
  <si>
    <t>Кадастровий № реєстрації земельної ділянки на якій розташовано об’єкт</t>
  </si>
  <si>
    <t>Стислий опис проекту (існуючий план, що планується зробити)</t>
  </si>
  <si>
    <t>Всього</t>
  </si>
  <si>
    <t>Перелік об’єктів що пропонуються до фінансування у 2013 році за рахунок коштів обласного та державного бюджетів( загальний)</t>
  </si>
  <si>
    <t>Очікуваний залишок кошторисної вартості на 01.01.2013, тис.грн.</t>
  </si>
  <si>
    <t>Пропозиції щодо фінансування у 2013 році, тис.грн.</t>
  </si>
  <si>
    <t>2. Водовідведення</t>
  </si>
  <si>
    <t>Додаток</t>
  </si>
  <si>
    <t>Загальна кошторисна вартість проекту, тис.грн</t>
  </si>
  <si>
    <t>м. Вільногірськ</t>
  </si>
  <si>
    <t>м. Дніпропетровськ</t>
  </si>
  <si>
    <t>КП "Дніпроводоканал"</t>
  </si>
  <si>
    <t>Відведення землі не потрібно</t>
  </si>
  <si>
    <t>м. Дніпродзержинськ</t>
  </si>
  <si>
    <t>-</t>
  </si>
  <si>
    <t>м. Криивий Ріг</t>
  </si>
  <si>
    <t>м. Нікополь</t>
  </si>
  <si>
    <t>м. Павлоград</t>
  </si>
  <si>
    <t>м. Синельникове</t>
  </si>
  <si>
    <t>Нікопольський р-н</t>
  </si>
  <si>
    <t>Петропавлівський р-н</t>
  </si>
  <si>
    <t>Томаківський р-н</t>
  </si>
  <si>
    <t>Юр'вський р-н</t>
  </si>
  <si>
    <t>КП"НВУВКГ"
НМР</t>
  </si>
  <si>
    <t xml:space="preserve"> потрібно</t>
  </si>
  <si>
    <t>Реконструкція хлораторної каналізаційних очисних споруд</t>
  </si>
  <si>
    <t>2012р.
№04-715-12
(ДП №002938)</t>
  </si>
  <si>
    <t>34,0тис.м3/доб</t>
  </si>
  <si>
    <t>Встановлення дозуючої системи на подачу гіпохлориду натрію для обеззаражування очищених стоків</t>
  </si>
  <si>
    <t>КП "Павлоградводоканал"</t>
  </si>
  <si>
    <t>Реконструкція каналізаційних очисних споруд м. Павлоград</t>
  </si>
  <si>
    <t>Рішення виконкому Павлоградської міської ради  №14 11.01.2012</t>
  </si>
  <si>
    <t>№04-3288-11(1718) 27.12.2011</t>
  </si>
  <si>
    <t>35000,0м3/доб</t>
  </si>
  <si>
    <t>державний акт I-ДП №006384</t>
  </si>
  <si>
    <t>Очисні споруди міста збудовано у 1980 році.  Технічний стан окремих об’єктів очисних споруд має 100% знос та  потребують заміни або відновлення. Недієздатними є вузли решіток - дробилок, хлораторної, піщані фільтри, метантенки відстійники та інш. Все це позначається на якості очистки стічних вод. Проект передбачає реконструкцію очисних споруд за рахунок заміни та відновлення технологічного обладнання на існуючій площі з доведенням потужностей до 23 тис. м3 /добу для забезпечення відповідної якості стічних вод на виході нормативним показникам.На даний час проводиться корегування та перерахунок проекту в цінах 2011року</t>
  </si>
  <si>
    <t xml:space="preserve">«Насосна станція №2а Комунального виробничого підприємства Дніпродзержинської міської ради «Міськводоканал» м. Дніпродзержинськ-реконструкція з впровадженням засобів частотного регулювання». </t>
  </si>
  <si>
    <t>Експертний звіт Кіровоградської філії ДП «Укрдержбудекспертиза» від 01.12.2011 №12-00686к-11</t>
  </si>
  <si>
    <t>1210400000:02:006:0448</t>
  </si>
  <si>
    <t>Впровадження засобів частотного регулювання (робочим проектом  передбачено заміна двох електродвигунів потужністю 800 кВт, установка силових трансформаторів, шаф АВР і управління ШАСУ серії MDE, прокладення силових і контрольних кабелів, монтаж системи контролю рівня в резервуарі)</t>
  </si>
  <si>
    <t>Очисні споруди каналізації с.Першотравневе Нікопольського району</t>
  </si>
  <si>
    <t>Рішення сесії Першотравневської сільської ради від 05.09.2011р №90-11/VI</t>
  </si>
  <si>
    <t>12.07.2012р.  № 04-1086-2011(21)</t>
  </si>
  <si>
    <t>50 куб м на добу</t>
  </si>
  <si>
    <t>Першотравневська сільська рада</t>
  </si>
  <si>
    <t>Нове будівництвао очисних споруд: установка станції біологічного очищення типу "BIOTAL-50 "включає пять зон обробки стічних вод, будівництво напірного колектор, підїздна дорога.</t>
  </si>
  <si>
    <t>1 об"єкт</t>
  </si>
  <si>
    <t>на оформленні</t>
  </si>
  <si>
    <t xml:space="preserve">Реконструкція споруд та мереж каналізації смт.Петропавлівка </t>
  </si>
  <si>
    <t>28.11.2011р.Розпорядження голови селищної ради Р-141</t>
  </si>
  <si>
    <t>№04-2300-11 від 2011року</t>
  </si>
  <si>
    <t>Петропавлівська селищна рада</t>
  </si>
  <si>
    <t xml:space="preserve">Реконструкція полів фільтрації,реконструкція КНС,будівництво напірного колектора </t>
  </si>
  <si>
    <t>Томаківська селищна рада</t>
  </si>
  <si>
    <t>б/н</t>
  </si>
  <si>
    <t>Напірний каналізаційний колектор центральної частини смт.Томаківка - реконструкція</t>
  </si>
  <si>
    <t>Рішення сесії Томаківської селищної ради від 12.07.2011р. №145</t>
  </si>
  <si>
    <t>11.08.2011р.      №936</t>
  </si>
  <si>
    <t>0,908 км.</t>
  </si>
  <si>
    <t>Напірний каналізаційний колектор в дві нітки від існуючої КНС, електроосвітлення та опалення в КНС згідно акту технічного обстеження, влаштування приміщення під пульт керування в центральній КНС та під'їзної автодороги до неї.</t>
  </si>
  <si>
    <t>_</t>
  </si>
  <si>
    <t>КП "Жилсервіс"</t>
  </si>
  <si>
    <t>КВП ДМР "Міськводоканал"</t>
  </si>
  <si>
    <t>150 тис. м³/доб</t>
  </si>
  <si>
    <t>КП "Кривбасводоканал"</t>
  </si>
  <si>
    <t>земельні ділянки під підземні комунікації не відводяться</t>
  </si>
  <si>
    <t>0,5 км</t>
  </si>
  <si>
    <t>Заміна ділянки водопроводу Д500мм по вул.Перекопській</t>
  </si>
  <si>
    <t>Робочий проект затверджений наказом КП "Кривбасводоканал" №335 від 09.11.2011р.</t>
  </si>
  <si>
    <t>Висновок від філії ДП "Укрдержбудекспертиза" №04-1127-11 (807)/КД від 18.07.2011г.</t>
  </si>
  <si>
    <t xml:space="preserve">Заміна ділянки водопроводу Д500мм. з застосуванням труб з корозійностійких матеріалів. </t>
  </si>
  <si>
    <t xml:space="preserve">Заміна водоводу Д500мм на Д300мм по вул. Станіславського, Волосевича, Іллічівській до мосту в районі вул.Технічної </t>
  </si>
  <si>
    <t>Робочий проект затверджений наказом КП "Кривбасводоканал" №337 від 11.11.2011р.</t>
  </si>
  <si>
    <t>Висновок від філії ДП "Укрдержбудекспертиза" №04-1989-11(1553)/КД від 26.09.2011г.</t>
  </si>
  <si>
    <t>1,3 км</t>
  </si>
  <si>
    <t>Заміна ділянки водопроводу з застосуванням труб Д300мм з корозійностійких матеріалів.</t>
  </si>
  <si>
    <t>Заміна ділянки Піонерського водоводу Д500мм від камери скиду в районі торговельного комплексу по вул.Тинка до камери в районі ж/будинку на мкр-ні Ювілейному,15</t>
  </si>
  <si>
    <t>Робочий проект затверджений наказом КП "Кривбасводоканал" №336 від 09.11.2011р.</t>
  </si>
  <si>
    <t>Висновок від філії ДП "Укрдержбудекспертиза" №04-1429-11(1124)/КД від 15.08.2011г.</t>
  </si>
  <si>
    <t>1,7 км</t>
  </si>
  <si>
    <t>Заміна ділянки водопроводу з застосуванням труб Д500мм з корозійностійких матеріалів.</t>
  </si>
  <si>
    <t>Заміна ділянки водоводу Д500мм від РІП ст.Батуринська до вул.Вахрушева,2</t>
  </si>
  <si>
    <t>Робочий проект затверджений наказом КП "Кривбасводоканал" №443 від 21.11.2011р.</t>
  </si>
  <si>
    <t>Висновок від філії ДП "Укрдержбудекспертиза" №04-2776-11(2298)/КД от 18.11.2011г.</t>
  </si>
  <si>
    <t>0,85 км</t>
  </si>
  <si>
    <t xml:space="preserve">Заміна ділянки водопроводу Д500мм. З застосуванням труб з корозійностійких матеріалів. </t>
  </si>
  <si>
    <t>Реконструкція каналізаційного колектору по вул Бульвар Миру в м.Вільногірськ</t>
  </si>
  <si>
    <t>Рішенням № 818-36/VІ від 27.06.2012р.сесії Вільногірської міської ради</t>
  </si>
  <si>
    <t>позитивний висновок №04-1243-12 (04-2994-11)  від 11.05.2012р.                                                                      філіалу ДП "УКДЕРЖБУДЕКСПЕРТИЗА"                          у Дніпропетровській області.</t>
  </si>
  <si>
    <t>423 м</t>
  </si>
  <si>
    <t>Передбачається устрій каналізаційного колектору із пластикових труб паралельно існуючому</t>
  </si>
  <si>
    <t>В розробці</t>
  </si>
  <si>
    <t>Реконструкція самопливного каналізаційного колектора Д-1000мм з переукладкою напірного трубопроводу Д-600мм в районі вул.Калиновій</t>
  </si>
  <si>
    <t>наказ КП"Дніпроводоканал" від 04.09.2012 №969</t>
  </si>
  <si>
    <t>від 01.-8.2012 №04-1605-12</t>
  </si>
  <si>
    <t>0,941 км</t>
  </si>
  <si>
    <t>Реконструкція очисних споруд каналізації        м.Синельникове Дніпропетровської області. Коригування</t>
  </si>
  <si>
    <t>Розпорядження голови Дніпропетровської ОДА від 25.07.2012 №Р-505/0/3-12</t>
  </si>
  <si>
    <t xml:space="preserve"> Еспертний звіт від 07.10.11 №04-1676-11</t>
  </si>
  <si>
    <t>10 тис.м3/добу</t>
  </si>
  <si>
    <t>Синельниківське міське комунальне підприємство "Водоканал"</t>
  </si>
  <si>
    <t>1213000000:01:545:0001</t>
  </si>
  <si>
    <t>Поліпшення екологічного стану прибережної зони р.Дніпро</t>
  </si>
  <si>
    <t>Юр’ївська селищна рада</t>
  </si>
  <si>
    <t>Реконструкція самопливного каналізаційного колектору Д-600мм від камери гасіння по Запорізькому Шосе до колектору по вул.Яснополянська м.Дніпропетровськ</t>
  </si>
  <si>
    <t>від 05.09.2012 №974</t>
  </si>
  <si>
    <t>від 27.07.2012 №04-1523-12</t>
  </si>
  <si>
    <t>1,679 км</t>
  </si>
  <si>
    <t xml:space="preserve">Покращення екологічного стану </t>
  </si>
  <si>
    <t>Каналізаційні мережі, смт Юр’ївка - реконструкція</t>
  </si>
  <si>
    <t>розпорядження голови райдержадміністрації  від 01.11.2011 року № 521-р-11</t>
  </si>
  <si>
    <t>від 16.09.2011 року № 04-1584-11</t>
  </si>
  <si>
    <t>3,2 км</t>
  </si>
  <si>
    <t xml:space="preserve">1225955100020010677 </t>
  </si>
  <si>
    <t>Проектом передбачено проведення наступних робіт:                                                         а) ремонтно-відбудовчі роботи в КНС з відведенням стоків 25-50 куб.м/годину з заміною технологічного устаткування, системи вентиляції, автоматики включення обладнання й технологіченого контролю; б) заміна напірного каналізаційного колектору - 2,45 км; в) реконструкція майданчика оисних споруд, в тому числі: ремонтні роботи в приймальні камері, заміна установки КУ продуктивністю 200 куб.м/добу, реконструкція мулових майданчиків, ремонт контактної камери, реконструкція виробничо-допоміжної будівлі з приміщенням під гипохлорид натрію, заміна внутрішніх майданчикових мереж, влаштування скидного трубопроводу, благоустрій території з огородженням, ремонтні роботи лінії електропостачання.</t>
  </si>
  <si>
    <t>КФК</t>
  </si>
  <si>
    <t>КЕКВ</t>
  </si>
  <si>
    <t>Охорона та раціональне використання природних ресурсів</t>
  </si>
  <si>
    <t>Утилізація відходів</t>
  </si>
  <si>
    <t>Назва регіональної програми</t>
  </si>
  <si>
    <t>ПОГОДЖЕНО</t>
  </si>
  <si>
    <t>Голова постійної комісії обласної ради з                                                                   питань екології та енергозбереження</t>
  </si>
  <si>
    <t>Програма розвитку водного господарства</t>
  </si>
  <si>
    <t>у тому числі погашення кредиторської заборгованості</t>
  </si>
  <si>
    <t>Охорони навколишнього природного середовища</t>
  </si>
  <si>
    <t>Всього по ДЖКГтаБ ОДА</t>
  </si>
  <si>
    <t>Пропозиції на 2014 рік</t>
  </si>
  <si>
    <t>Інщі субвенції (на природоохоронні заходи)</t>
  </si>
  <si>
    <t>Розробка концепції комплексної регіональної програми (стратегії) екологічної безпеки Дніпропетровської області</t>
  </si>
  <si>
    <t>Придбання спецтехніки для санітарної очистки територій населених пунктів</t>
  </si>
  <si>
    <t>Програма ліквідації наслідків підтоплення в містах і селищах</t>
  </si>
  <si>
    <t>Пропозиції щодо змін</t>
  </si>
  <si>
    <t>Закладка садженців декоративних культур КП "Декоративні культури" ДОР (погашення кредиторської заборгованості)</t>
  </si>
  <si>
    <t>Берегоукріплення Каховського водосховища в районі с.Набережне - будівництво (погашення кредиторської заборгованості)</t>
  </si>
  <si>
    <t>Оборотні системи повторного використання промивних вод на Карачунівському водопровідному комплексі ДПП „Кривбаспромводопостачання” ІІІ етап – реконструкція (погашення кредиторської заборгованості)</t>
  </si>
  <si>
    <t>Полігон твердих побутових відходів та санування звалища сміття в смт Васильківка Дніпропетровської області – будівництво (погашення кредиторської заборгованості)</t>
  </si>
  <si>
    <t>Придбання спецтехніки для обслуговування полігону твердих побутових відходів в смт Васильківка Васильківського району (погашення кредиторської заборгованості)</t>
  </si>
  <si>
    <t>Програма охорони навколишнього природного середовища</t>
  </si>
  <si>
    <t>Споруди оборотної системи з повторним використанням води на очисних спорудах КП ДОР „Аульський водовід” – будівництво (коригування та експертиза ПКД) (погашення кредиторської заборгованості)</t>
  </si>
  <si>
    <t>Програма поводження з відходами</t>
  </si>
  <si>
    <t>Інженерні роботи з геологічних вишукувань на  житлових масивах Тополя-1,2,3 в Бабушкінському районі м. Дніпропетровська (погашення кредиторської заборгованості)</t>
  </si>
  <si>
    <t>Ліквідація наслідків підтоплення швидкісного трамвая, II черга. м. Кривий Ріг (погашення кредиторської заборгованості)</t>
  </si>
  <si>
    <t>Придбання сміттєвозу, м. Першотравенськ (погашення кредиторської заборгованості)</t>
  </si>
  <si>
    <t>Придбання сміттєвозу, м. Тернівка (погашення кредиторської заборгованості)</t>
  </si>
  <si>
    <t>Придбання спецтехніки та обладнання для виконання заходів з озеленення Криничанського району (погашення кредиторської заборгованості)</t>
  </si>
  <si>
    <t>Полігон для складування твердих побутових відходів в смт Межова (погашення кредиторської заборгованості)</t>
  </si>
  <si>
    <t>Реконструкція каналізаційних очисних споруд м. Павлоград (в т. ч. виготовлення та експертиза ПКД ) (погашення кредиторської заборгованості)</t>
  </si>
  <si>
    <t>Самопливний каналізаційний колектор по вул. Модрівській, II черга (погашення кредиторської заборгованості)</t>
  </si>
  <si>
    <t>Поводження з відходами</t>
  </si>
  <si>
    <t>Пропозиції щодо внесення змін до переліку  об’єктів що пропонуються до фінансування у 2014 році за рахунок природоохоронного фонду обласного бюджету</t>
  </si>
  <si>
    <t>ЗАТВЕРДЖЕНО</t>
  </si>
  <si>
    <t>Заступник голови облдержадміністрації</t>
  </si>
  <si>
    <t>О.С.БУРІК</t>
  </si>
  <si>
    <t>Будівництво станції біологічного знезараження побутових стоків на очисних спорудах КП "Верхньодніпровське ВУВКГ" (погашення кредиторської заборгованості)</t>
  </si>
  <si>
    <t>Всього по департаменту екології та природних ресурсів ОДА</t>
  </si>
  <si>
    <t>Програма моніторингу довкілля</t>
  </si>
  <si>
    <t>5118460/250344</t>
  </si>
  <si>
    <t>Субвенція з місцевого бюджету державному бюджету на виконання програм соціально-економічного та культурного розвитку регіонів (на природоохоронні заходи)</t>
  </si>
  <si>
    <t>Дніпропетровське обласне управління водних ресурсів</t>
  </si>
  <si>
    <t>Програма ліквідації наслідків підтоплення</t>
  </si>
  <si>
    <t>Всього по департаменту промисловості ОДА</t>
  </si>
  <si>
    <t>м.Павлоград</t>
  </si>
  <si>
    <t>Відновлення гідрологічного режиму р. Вовча в центральній частині міста  Павлоград (погашення кредиторської заборгованості)</t>
  </si>
  <si>
    <t xml:space="preserve">Криничанський район </t>
  </si>
  <si>
    <t>Інші субвенції з обласного бюджету місцевим бюджетам (на природоохоронні заходи)</t>
  </si>
  <si>
    <t>Аварійно-відновлювальні роботи по греблі водосховища в с. Чигринівка П’ятихатського району (погашення кредиторської заборгованості)</t>
  </si>
  <si>
    <t>Всього по департаменту охорони здоров'я ОДА</t>
  </si>
  <si>
    <t>Реконструкція очисних споруд комплексу санаторію-профілакторію "Джерело" та бази відпочинку "Затишок", для лікувального комплексу №2 КЗ "Криворізький протитуберкульозний диспансер №2"ДОР"</t>
  </si>
  <si>
    <t>Всього ОФНПС</t>
  </si>
  <si>
    <t>Директор департаменту житлово-комунального господарства та будівництва облдержадміністрації</t>
  </si>
  <si>
    <t>О.А.КИКОТЬ</t>
  </si>
  <si>
    <t>Організація та розробка технічних завдань і календарних планів виконання заходів програми дослідження стану Криворізького залізорудного басейну для запобігання виникненню на його території катастрофи техногенного та природного характеру (погашення кредиторської заборгованості)</t>
  </si>
  <si>
    <t>Протиповеневі заходи та поліпшення гідрологічного стану р. Інгулець у Дніпропетровській області (у т.ч. проектування)</t>
  </si>
  <si>
    <t>Відновлення водності р. Стара Саксагань в Центрально-Міському районі м. Кривий Ріг Дніпропетровської області (у т.ч. проектування)</t>
  </si>
  <si>
    <t>Реконструкція ОСК м.Жовті Води (ПВР та експертиза ПКД) (погашення кредиторської заборгованості)</t>
  </si>
  <si>
    <t>Захист від підтоплення вулиць Шевченка, Попова, Гагаріна, Демичева – Сосновського, Пушкіна, Театральної в місті Верхньодніпровськ – будівництво (погашення кредиторської заборгованості)</t>
  </si>
  <si>
    <t>Напірний каналізаційний колектор центральної частини смт Томаківка – реконструкція (погашення кредиторської заборгованості)</t>
  </si>
  <si>
    <t>Регулювання гідрологічного режиму струмка в районі смт Щорськ Криничанського району,
у тому числі ПВР (погашення кредиторської заборгованості)</t>
  </si>
  <si>
    <t>Реконструкція каналізаційного колектора на очисні споруди в с. Токівське Апостолівського району  (погашення кредиторської заборгованості)</t>
  </si>
  <si>
    <t>Реконструкція ОСК смт.Петропавлівка Петропавлівського району (ПВР та експертиза ПКД)</t>
  </si>
  <si>
    <t>Реконструкція каналізаційних мереж в смт.Петропавлівка Петропавлівського району (ПВР та експертиза ПКД)</t>
  </si>
  <si>
    <t>Реконструкція напірного колектору від КНС №1 до КНС №6 м.Марганець (ПВР та експертиза ПКД)</t>
  </si>
  <si>
    <t>Реконструкція ОСК с.Марганець (ПВР та експертиза ПКД)</t>
  </si>
  <si>
    <t>Реконструкція напірного колектору від КНС №6 до ОКС, м.Марганець (ПВР та експертиза ПКД)</t>
  </si>
  <si>
    <t>Реконструкція каналізаційних очисних споруд смт Черкаське Новомосковського району (експертиза ПКД)</t>
  </si>
  <si>
    <t>Реконструкція каналізаційних мереж і очисних споруд м. П’ятихатки (в т. ч. виготовлення та експертиза ПКД )</t>
  </si>
  <si>
    <t>Каналізаційні мережі, смт Юр’ївка - реконструкція (в т. ч. виготовлення та експертиза ПКД ) (погашення кредиторської заборгованості)</t>
  </si>
  <si>
    <t>Реконструкція очисних споруд каналізації м. Синельникове Дніпропетровської області. Коригування (в т. ч. виготовлення та експертиза ПКД ) (погашення кредиторської заборгованості)</t>
  </si>
  <si>
    <t>Рекультивація міського звалища побутових відходів м. Новомосковськ - будівництво  (ПВР та експертиза ПКД)</t>
  </si>
  <si>
    <t>Каналізаційний колектор від КНС №2 через мкр "Самарь" по вул. Спаській в м.Новомосковську - реконструкція</t>
  </si>
  <si>
    <t>Комунальне підприємство "Жовтоводський водоканал" Дніпропетровської обласної ради. Самопливний каналізаційний колектор від колодязя КК34 до колодязя КК52 м. Жовті Води (будівництво) (в т. ч. виготовлення та експертиза ПКД )</t>
  </si>
  <si>
    <t>ДП „Васильківський лісгосп”</t>
  </si>
  <si>
    <t>Ліси Дніпропетровщини</t>
  </si>
  <si>
    <t>ДП „Дніпродзержинський лісгосп”</t>
  </si>
  <si>
    <t>ДП „Павлоградський лісгосп”</t>
  </si>
  <si>
    <t xml:space="preserve">Будівництво каналізаційної насосної станції № 6 в м. Нікополі Дніпропетровської області </t>
  </si>
  <si>
    <t>Протипаводкові заходи для захисту підтоплення житлової забудови в районі вул. Прибрежної, крейсера "Аврори", Зеленодольській в м. Дніпропетровську - будівництво (в т. ч. виготовлення та експертиза ПКД)</t>
  </si>
  <si>
    <t>Заходи з озеленення м. Вільногірськ</t>
  </si>
  <si>
    <t>ДП „Новомосковський лісгосп”</t>
  </si>
  <si>
    <t>ДП „Криворізький лісгосп”</t>
  </si>
  <si>
    <t>ДП „Верхньодніпровський лісгосп”</t>
  </si>
  <si>
    <t>Придбання та монтаж спецтехніки для захисту лісових насаджень (малого лісопожежного комплексу, щоглів та систем відеоспостереження, тракторів)</t>
  </si>
  <si>
    <t>Придбання та монтаж  спецтехніки для захисту лісових насаджень (малого лісопожежного комплексу, систем відеоспостереження, тракторів та щогли )</t>
  </si>
  <si>
    <t>Придбання спецтехніки для захисту лісових насаджень (тракторів)</t>
  </si>
  <si>
    <t>ДП  „Дніпропетровський лісгосп”</t>
  </si>
  <si>
    <t>ДП  „Марганецький лісгосп”</t>
  </si>
  <si>
    <t>Придбання та монтаж спецтехніки для захисту лісових насаджень (малого лісопожежного комплексу, систем відеоспостереження, тракторів)</t>
  </si>
  <si>
    <t>Придбання спецтехніки для захисту лісових насаджень (малого лісопожежного комплексу та тракторів)</t>
  </si>
  <si>
    <t xml:space="preserve">Реконструкція каналізаційної системи з очисними спорудами військового містечка в с. Аполонівка </t>
  </si>
  <si>
    <t>Протипаводкові заходи для захисту підтоплення житлової забудови в районі вул. Прибрежної, крейсера "Аврори", Зеленоградскої в м. Дніпропетровську - будівництво (в т. ч. виготовлення та експертиза ПКД)</t>
  </si>
  <si>
    <t>Реконструкція каналізаційних очисних споруд в м. Новомосковськ, Дніпропетровської області (в т. ч. виготовлення та експертиза ПКД )</t>
  </si>
  <si>
    <t>Реконструкція каналізаційних очисних споруд в м. Тернівка Дніпропетровської області (в т. ч. виготовлення та експертиза ПКД )</t>
  </si>
  <si>
    <t>Визначення морфологічного складу ТПВ у населенних пунктах та полігонах Дніпропетровської області</t>
  </si>
  <si>
    <t xml:space="preserve">Встановлення водоохоронних зон та прибережних захисних смуг на річках області </t>
  </si>
  <si>
    <t>Покращення гідрологічного та санітарного стану р. Оріль в Царичанському районі (ПВР)</t>
  </si>
  <si>
    <t>Виконуючий обов'язки директора департаменту екології та природних ресурсів облдержадміністрації</t>
  </si>
  <si>
    <t>Виконуючий обов'язки директора департаменту охорони здоров'я облдержадміністрації</t>
  </si>
  <si>
    <t>І.О.МАКЕДОНСЬКИЙ</t>
  </si>
  <si>
    <t>Встановлення водоохоронних зон та прибережних захисних смуг на річках області (погашення кредиторської заборгованості)</t>
  </si>
  <si>
    <t>Покращення гідрологічного та санітарного стану р. Оріль в Царичанському районі (ПВР) (погашення кредиторської заборгованості)</t>
  </si>
  <si>
    <t>Розробка програми дослідження стану Криворізького залізорудного басейну для запобігання виникненню на його території катастрофи техногенного та природного характеру (погашення кредиторської заборгованості)</t>
  </si>
  <si>
    <t>Р.О.СТРІЛЕЦЬ</t>
  </si>
  <si>
    <t>Директор департаменту промисловості облдержадміністрації</t>
  </si>
  <si>
    <t>А.О.ТИМЧУК</t>
  </si>
  <si>
    <t>Всього на 
2014 р із урахуванням внесених змін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</si>
</sst>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"/>
    <numFmt numFmtId="178" formatCode="#,##0.00_р_.;[Red]#,##0.00_р_."/>
    <numFmt numFmtId="179" formatCode="#,##0.00;[Red]#,##0.00"/>
    <numFmt numFmtId="180" formatCode="#,##0.0;[Red]#,##0.0"/>
    <numFmt numFmtId="181" formatCode="#,##0.000"/>
    <numFmt numFmtId="182" formatCode="#,##0;[Red]#,##0"/>
    <numFmt numFmtId="183" formatCode="#,##0.0_р_.;[Red]#,##0.0_р_."/>
    <numFmt numFmtId="184" formatCode="#,##0.00000_р_.;[Red]#,##0.00000_р_."/>
    <numFmt numFmtId="185" formatCode="#,##0.00000;[Red]#,##0.00000"/>
    <numFmt numFmtId="186" formatCode="0.00000"/>
    <numFmt numFmtId="187" formatCode="#,##0.00000"/>
    <numFmt numFmtId="188" formatCode="0.00000_ ;\-0.00000\ "/>
    <numFmt numFmtId="189" formatCode="#,##0.000;[Red]#,##0.000"/>
    <numFmt numFmtId="190" formatCode="#,##0.000000_р_.;[Red]#,##0.000000_р_."/>
    <numFmt numFmtId="191" formatCode="#,##0.0000_р_.;[Red]#,##0.0000_р_."/>
    <numFmt numFmtId="192" formatCode="#,##0.000_р_.;[Red]#,##0.00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_-* #,##0.000_р_._-;\-* #,##0.000_р_._-;_-* &quot;-&quot;??_р_._-;_-@_-"/>
    <numFmt numFmtId="199" formatCode="0.000;[Red]0.000"/>
    <numFmt numFmtId="200" formatCode="#,##0.0000;[Red]#,##0.0000"/>
    <numFmt numFmtId="201" formatCode="#,##0.000000;[Red]#,##0.000000"/>
    <numFmt numFmtId="202" formatCode="#,##0.000_ ;\-#,##0.000\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Bookman Old Style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9" fillId="0" borderId="0">
      <alignment/>
      <protection/>
    </xf>
    <xf numFmtId="0" fontId="3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8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177" fontId="1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179" fontId="23" fillId="0" borderId="0" xfId="0" applyNumberFormat="1" applyFont="1" applyBorder="1" applyAlignment="1" applyProtection="1">
      <alignment horizontal="center" vertical="center" wrapText="1"/>
      <protection locked="0"/>
    </xf>
    <xf numFmtId="0" fontId="19" fillId="11" borderId="0" xfId="0" applyFont="1" applyFill="1" applyAlignment="1">
      <alignment/>
    </xf>
    <xf numFmtId="0" fontId="19" fillId="11" borderId="0" xfId="0" applyFont="1" applyFill="1" applyAlignment="1">
      <alignment vertical="center"/>
    </xf>
    <xf numFmtId="176" fontId="24" fillId="0" borderId="10" xfId="0" applyNumberFormat="1" applyFont="1" applyBorder="1" applyAlignment="1">
      <alignment horizontal="center" vertical="center" wrapText="1"/>
    </xf>
    <xf numFmtId="17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24" fillId="18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8" fontId="19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2" borderId="12" xfId="0" applyFont="1" applyFill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 wrapText="1"/>
    </xf>
    <xf numFmtId="17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1" fontId="30" fillId="2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177" fontId="30" fillId="2" borderId="10" xfId="0" applyNumberFormat="1" applyFont="1" applyFill="1" applyBorder="1" applyAlignment="1">
      <alignment horizontal="center" vertical="center" wrapText="1"/>
    </xf>
    <xf numFmtId="17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177" fontId="30" fillId="0" borderId="10" xfId="0" applyNumberFormat="1" applyFont="1" applyBorder="1" applyAlignment="1" applyProtection="1">
      <alignment horizontal="center" vertical="center" wrapText="1"/>
      <protection locked="0"/>
    </xf>
    <xf numFmtId="3" fontId="30" fillId="2" borderId="10" xfId="0" applyNumberFormat="1" applyFont="1" applyFill="1" applyBorder="1" applyAlignment="1">
      <alignment horizontal="center" vertical="center"/>
    </xf>
    <xf numFmtId="182" fontId="30" fillId="2" borderId="10" xfId="0" applyNumberFormat="1" applyFont="1" applyFill="1" applyBorder="1" applyAlignment="1">
      <alignment horizontal="center" vertical="center"/>
    </xf>
    <xf numFmtId="182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10" xfId="0" applyFont="1" applyFill="1" applyBorder="1" applyAlignment="1">
      <alignment horizontal="center" vertical="center"/>
    </xf>
    <xf numFmtId="177" fontId="23" fillId="2" borderId="10" xfId="0" applyNumberFormat="1" applyFont="1" applyFill="1" applyBorder="1" applyAlignment="1">
      <alignment horizontal="center" vertical="center" wrapText="1"/>
    </xf>
    <xf numFmtId="0" fontId="30" fillId="19" borderId="0" xfId="53" applyFont="1" applyFill="1" applyAlignment="1">
      <alignment horizontal="center" vertical="center"/>
      <protection/>
    </xf>
    <xf numFmtId="0" fontId="30" fillId="19" borderId="0" xfId="0" applyFont="1" applyFill="1" applyAlignment="1">
      <alignment horizontal="center" vertical="center"/>
    </xf>
    <xf numFmtId="2" fontId="30" fillId="19" borderId="10" xfId="53" applyNumberFormat="1" applyFont="1" applyFill="1" applyBorder="1" applyAlignment="1">
      <alignment horizontal="center" vertical="center"/>
      <protection/>
    </xf>
    <xf numFmtId="0" fontId="18" fillId="6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89" fontId="23" fillId="0" borderId="10" xfId="0" applyNumberFormat="1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6" borderId="0" xfId="0" applyFont="1" applyFill="1" applyAlignment="1">
      <alignment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77" fontId="23" fillId="0" borderId="10" xfId="0" applyNumberFormat="1" applyFont="1" applyFill="1" applyBorder="1" applyAlignment="1">
      <alignment horizontal="left" vertical="center" wrapText="1"/>
    </xf>
    <xf numFmtId="192" fontId="18" fillId="6" borderId="10" xfId="53" applyNumberFormat="1" applyFont="1" applyFill="1" applyBorder="1" applyAlignment="1">
      <alignment horizontal="center" vertical="center" wrapText="1"/>
      <protection/>
    </xf>
    <xf numFmtId="0" fontId="18" fillId="20" borderId="10" xfId="0" applyFont="1" applyFill="1" applyBorder="1" applyAlignment="1">
      <alignment horizontal="left" vertical="center" wrapText="1"/>
    </xf>
    <xf numFmtId="192" fontId="18" fillId="20" borderId="10" xfId="53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Fill="1" applyAlignment="1">
      <alignment wrapText="1"/>
    </xf>
    <xf numFmtId="0" fontId="28" fillId="0" borderId="13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right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22" fillId="6" borderId="10" xfId="0" applyFont="1" applyFill="1" applyBorder="1" applyAlignment="1">
      <alignment horizontal="center" vertical="center" wrapText="1"/>
    </xf>
    <xf numFmtId="189" fontId="22" fillId="6" borderId="10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left" vertical="center" wrapText="1"/>
    </xf>
    <xf numFmtId="184" fontId="18" fillId="20" borderId="10" xfId="53" applyNumberFormat="1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89" fontId="18" fillId="6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84" fontId="36" fillId="0" borderId="0" xfId="0" applyNumberFormat="1" applyFont="1" applyFill="1" applyAlignment="1">
      <alignment horizontal="center" vertical="center" wrapText="1"/>
    </xf>
    <xf numFmtId="184" fontId="36" fillId="0" borderId="13" xfId="0" applyNumberFormat="1" applyFont="1" applyFill="1" applyBorder="1" applyAlignment="1">
      <alignment horizontal="center" vertical="center" wrapText="1"/>
    </xf>
    <xf numFmtId="184" fontId="34" fillId="0" borderId="0" xfId="0" applyNumberFormat="1" applyFont="1" applyFill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18" fillId="6" borderId="10" xfId="53" applyNumberFormat="1" applyFont="1" applyFill="1" applyBorder="1" applyAlignment="1">
      <alignment horizontal="center" vertical="center" wrapText="1"/>
      <protection/>
    </xf>
    <xf numFmtId="184" fontId="18" fillId="20" borderId="10" xfId="53" applyNumberFormat="1" applyFont="1" applyFill="1" applyBorder="1" applyAlignment="1">
      <alignment horizontal="center" vertical="center" wrapText="1"/>
      <protection/>
    </xf>
    <xf numFmtId="184" fontId="18" fillId="6" borderId="10" xfId="0" applyNumberFormat="1" applyFont="1" applyFill="1" applyBorder="1" applyAlignment="1">
      <alignment horizontal="center" vertical="center" wrapText="1"/>
    </xf>
    <xf numFmtId="184" fontId="23" fillId="0" borderId="0" xfId="0" applyNumberFormat="1" applyFont="1" applyAlignment="1">
      <alignment horizontal="left" vertical="center" wrapText="1"/>
    </xf>
    <xf numFmtId="184" fontId="23" fillId="0" borderId="0" xfId="0" applyNumberFormat="1" applyFont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77" fontId="23" fillId="0" borderId="0" xfId="0" applyNumberFormat="1" applyFont="1" applyBorder="1" applyAlignment="1">
      <alignment horizontal="center" vertical="center" wrapText="1"/>
    </xf>
    <xf numFmtId="202" fontId="23" fillId="0" borderId="10" xfId="0" applyNumberFormat="1" applyFont="1" applyFill="1" applyBorder="1" applyAlignment="1">
      <alignment horizontal="center" vertical="center" wrapText="1"/>
    </xf>
    <xf numFmtId="181" fontId="23" fillId="0" borderId="10" xfId="0" applyNumberFormat="1" applyFont="1" applyFill="1" applyBorder="1" applyAlignment="1">
      <alignment horizontal="center" vertical="center" wrapText="1"/>
    </xf>
    <xf numFmtId="181" fontId="18" fillId="6" borderId="10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left" vertical="center" wrapText="1"/>
    </xf>
    <xf numFmtId="189" fontId="23" fillId="0" borderId="0" xfId="0" applyNumberFormat="1" applyFont="1" applyFill="1" applyBorder="1" applyAlignment="1">
      <alignment horizontal="center" vertical="center" wrapText="1"/>
    </xf>
    <xf numFmtId="184" fontId="23" fillId="0" borderId="0" xfId="0" applyNumberFormat="1" applyFont="1" applyFill="1" applyBorder="1" applyAlignment="1">
      <alignment horizontal="center" vertical="center" wrapText="1"/>
    </xf>
    <xf numFmtId="177" fontId="23" fillId="0" borderId="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84" fontId="22" fillId="0" borderId="0" xfId="0" applyNumberFormat="1" applyFont="1" applyFill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181" fontId="18" fillId="20" borderId="10" xfId="53" applyNumberFormat="1" applyFont="1" applyFill="1" applyBorder="1" applyAlignment="1">
      <alignment horizontal="center" vertical="center" wrapText="1"/>
      <protection/>
    </xf>
    <xf numFmtId="180" fontId="24" fillId="18" borderId="10" xfId="0" applyNumberFormat="1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19" borderId="14" xfId="0" applyFont="1" applyFill="1" applyBorder="1" applyAlignment="1">
      <alignment horizontal="center" vertical="center" wrapText="1"/>
    </xf>
    <xf numFmtId="0" fontId="23" fillId="19" borderId="1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 applyProtection="1">
      <alignment horizontal="right" vertical="center"/>
      <protection locked="0"/>
    </xf>
    <xf numFmtId="0" fontId="18" fillId="2" borderId="16" xfId="0" applyFont="1" applyFill="1" applyBorder="1" applyAlignment="1" applyProtection="1">
      <alignment horizontal="right" vertical="center"/>
      <protection locked="0"/>
    </xf>
    <xf numFmtId="0" fontId="18" fillId="2" borderId="15" xfId="0" applyFont="1" applyFill="1" applyBorder="1" applyAlignment="1" applyProtection="1">
      <alignment horizontal="right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8" fillId="20" borderId="10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left" vertical="center" wrapText="1"/>
    </xf>
    <xf numFmtId="0" fontId="18" fillId="6" borderId="15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84" fontId="23" fillId="0" borderId="0" xfId="0" applyNumberFormat="1" applyFont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20" borderId="14" xfId="0" applyFont="1" applyFill="1" applyBorder="1" applyAlignment="1">
      <alignment horizontal="left" vertical="center" wrapText="1"/>
    </xf>
    <xf numFmtId="0" fontId="18" fillId="20" borderId="16" xfId="0" applyFont="1" applyFill="1" applyBorder="1" applyAlignment="1">
      <alignment horizontal="left" vertical="center" wrapText="1"/>
    </xf>
    <xf numFmtId="0" fontId="18" fillId="20" borderId="15" xfId="0" applyFont="1" applyFill="1" applyBorder="1" applyAlignment="1">
      <alignment horizontal="left" vertical="center" wrapText="1"/>
    </xf>
    <xf numFmtId="0" fontId="22" fillId="6" borderId="14" xfId="0" applyFont="1" applyFill="1" applyBorder="1" applyAlignment="1">
      <alignment horizontal="left" vertical="center" wrapText="1"/>
    </xf>
    <xf numFmtId="0" fontId="22" fillId="6" borderId="15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доваідведенн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5" zoomScaleSheetLayoutView="85" zoomScalePageLayoutView="0" workbookViewId="0" topLeftCell="B4">
      <selection activeCell="D6" sqref="D6:J6"/>
    </sheetView>
  </sheetViews>
  <sheetFormatPr defaultColWidth="9.140625" defaultRowHeight="12.75"/>
  <cols>
    <col min="1" max="1" width="5.8515625" style="4" hidden="1" customWidth="1"/>
    <col min="2" max="2" width="5.8515625" style="4" customWidth="1"/>
    <col min="3" max="3" width="32.7109375" style="33" customWidth="1"/>
    <col min="4" max="4" width="17.140625" style="34" customWidth="1"/>
    <col min="5" max="5" width="15.8515625" style="34" customWidth="1"/>
    <col min="6" max="6" width="16.57421875" style="34" customWidth="1"/>
    <col min="7" max="7" width="20.7109375" style="4" customWidth="1"/>
    <col min="8" max="8" width="16.140625" style="4" customWidth="1"/>
    <col min="9" max="9" width="13.57421875" style="4" customWidth="1"/>
    <col min="10" max="10" width="16.00390625" style="4" customWidth="1"/>
    <col min="11" max="11" width="14.421875" style="4" customWidth="1"/>
    <col min="12" max="12" width="18.8515625" style="4" customWidth="1"/>
    <col min="13" max="13" width="19.8515625" style="4" customWidth="1"/>
    <col min="14" max="16384" width="9.140625" style="2" customWidth="1"/>
  </cols>
  <sheetData>
    <row r="1" spans="1:13" s="10" customFormat="1" ht="24" customHeight="1">
      <c r="A1" s="129" t="s">
        <v>14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s="1" customFormat="1" ht="15.75">
      <c r="A2" s="132" t="s">
        <v>10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1:13" s="8" customFormat="1" ht="94.5">
      <c r="A3" s="5" t="s">
        <v>0</v>
      </c>
      <c r="B3" s="5" t="s">
        <v>0</v>
      </c>
      <c r="C3" s="5" t="s">
        <v>1</v>
      </c>
      <c r="D3" s="7" t="s">
        <v>15</v>
      </c>
      <c r="E3" s="7" t="s">
        <v>11</v>
      </c>
      <c r="F3" s="7" t="s">
        <v>12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</row>
    <row r="4" spans="1:13" ht="15.75">
      <c r="A4" s="5">
        <v>1</v>
      </c>
      <c r="B4" s="5">
        <v>1</v>
      </c>
      <c r="C4" s="5">
        <v>2</v>
      </c>
      <c r="D4" s="9">
        <v>3</v>
      </c>
      <c r="E4" s="9">
        <v>4</v>
      </c>
      <c r="F4" s="9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s="6" customFormat="1" ht="15.75">
      <c r="A5" s="136" t="s">
        <v>13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3" customFormat="1" ht="39" customHeight="1">
      <c r="A6" s="5"/>
      <c r="B6" s="127" t="s">
        <v>9</v>
      </c>
      <c r="C6" s="128"/>
      <c r="D6" s="61">
        <v>139437.04</v>
      </c>
      <c r="E6" s="62">
        <v>117722.96</v>
      </c>
      <c r="F6" s="62">
        <v>91944.59</v>
      </c>
      <c r="G6" s="49"/>
      <c r="H6" s="49"/>
      <c r="I6" s="49"/>
      <c r="J6" s="60">
        <v>914911</v>
      </c>
      <c r="K6" s="5"/>
      <c r="L6" s="5"/>
      <c r="M6" s="5"/>
    </row>
    <row r="7" spans="1:13" s="16" customFormat="1" ht="15.75">
      <c r="A7" s="137" t="s">
        <v>16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20.25">
      <c r="A8" s="124" t="s">
        <v>9</v>
      </c>
      <c r="B8" s="124"/>
      <c r="C8" s="124"/>
      <c r="D8" s="49">
        <v>1567.326</v>
      </c>
      <c r="E8" s="49">
        <v>1567.326</v>
      </c>
      <c r="F8" s="49">
        <v>1567.326</v>
      </c>
      <c r="G8" s="18"/>
      <c r="H8" s="18"/>
      <c r="I8" s="12"/>
      <c r="J8" s="49">
        <v>521</v>
      </c>
      <c r="K8" s="18"/>
      <c r="L8" s="18"/>
      <c r="M8" s="18"/>
    </row>
    <row r="9" spans="1:13" s="52" customFormat="1" ht="173.25">
      <c r="A9" s="5">
        <v>1</v>
      </c>
      <c r="B9" s="5">
        <v>1</v>
      </c>
      <c r="C9" s="24" t="s">
        <v>93</v>
      </c>
      <c r="D9" s="49">
        <v>1567.326</v>
      </c>
      <c r="E9" s="49">
        <v>1567.326</v>
      </c>
      <c r="F9" s="49">
        <v>1567.326</v>
      </c>
      <c r="G9" s="24" t="s">
        <v>94</v>
      </c>
      <c r="H9" s="24" t="s">
        <v>95</v>
      </c>
      <c r="I9" s="24" t="s">
        <v>96</v>
      </c>
      <c r="J9" s="49">
        <v>521</v>
      </c>
      <c r="K9" s="24" t="s">
        <v>68</v>
      </c>
      <c r="L9" s="24" t="s">
        <v>67</v>
      </c>
      <c r="M9" s="5" t="s">
        <v>97</v>
      </c>
    </row>
    <row r="10" spans="1:13" s="16" customFormat="1" ht="15.75">
      <c r="A10" s="137" t="s">
        <v>17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</row>
    <row r="11" spans="1:13" ht="20.25">
      <c r="A11" s="124" t="s">
        <v>9</v>
      </c>
      <c r="B11" s="124"/>
      <c r="C11" s="124"/>
      <c r="D11" s="44">
        <f>SUM(D12:D13)</f>
        <v>31128.754</v>
      </c>
      <c r="E11" s="44">
        <f>SUM(E12:E13)</f>
        <v>23948.131</v>
      </c>
      <c r="F11" s="44">
        <f>SUM(F12:F13)</f>
        <v>15204.541000000001</v>
      </c>
      <c r="G11" s="18"/>
      <c r="H11" s="18"/>
      <c r="I11" s="12"/>
      <c r="J11" s="42">
        <f>SUM(J12:J13)</f>
        <v>600000</v>
      </c>
      <c r="K11" s="18"/>
      <c r="L11" s="18"/>
      <c r="M11" s="18"/>
    </row>
    <row r="12" spans="1:13" s="37" customFormat="1" ht="110.25">
      <c r="A12" s="5">
        <v>1</v>
      </c>
      <c r="B12" s="5">
        <v>1</v>
      </c>
      <c r="C12" s="26" t="s">
        <v>111</v>
      </c>
      <c r="D12" s="44">
        <v>20595.587</v>
      </c>
      <c r="E12" s="53">
        <v>18743.59</v>
      </c>
      <c r="F12" s="44">
        <v>10000</v>
      </c>
      <c r="G12" s="29" t="s">
        <v>112</v>
      </c>
      <c r="H12" s="26" t="s">
        <v>113</v>
      </c>
      <c r="I12" s="27" t="s">
        <v>114</v>
      </c>
      <c r="J12" s="45">
        <v>500000</v>
      </c>
      <c r="K12" s="28" t="s">
        <v>18</v>
      </c>
      <c r="L12" s="26" t="s">
        <v>19</v>
      </c>
      <c r="M12" s="26" t="s">
        <v>115</v>
      </c>
    </row>
    <row r="13" spans="1:13" s="36" customFormat="1" ht="78.75">
      <c r="A13" s="5">
        <v>3</v>
      </c>
      <c r="B13" s="5">
        <v>3</v>
      </c>
      <c r="C13" s="26" t="s">
        <v>99</v>
      </c>
      <c r="D13" s="44">
        <v>10533.167</v>
      </c>
      <c r="E13" s="53">
        <v>5204.541</v>
      </c>
      <c r="F13" s="53">
        <v>5204.541</v>
      </c>
      <c r="G13" s="29" t="s">
        <v>100</v>
      </c>
      <c r="H13" s="26" t="s">
        <v>101</v>
      </c>
      <c r="I13" s="31" t="s">
        <v>102</v>
      </c>
      <c r="J13" s="45">
        <v>100000</v>
      </c>
      <c r="K13" s="28" t="s">
        <v>18</v>
      </c>
      <c r="L13" s="26" t="s">
        <v>19</v>
      </c>
      <c r="M13" s="26" t="s">
        <v>115</v>
      </c>
    </row>
    <row r="14" spans="1:13" s="17" customFormat="1" ht="15.75">
      <c r="A14" s="137" t="s">
        <v>20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</row>
    <row r="15" spans="1:13" ht="20.25">
      <c r="A15" s="124" t="s">
        <v>9</v>
      </c>
      <c r="B15" s="124"/>
      <c r="C15" s="124"/>
      <c r="D15" s="54">
        <v>6799.061</v>
      </c>
      <c r="E15" s="54">
        <v>6799.061</v>
      </c>
      <c r="F15" s="54">
        <v>6799.061</v>
      </c>
      <c r="G15" s="18" t="s">
        <v>21</v>
      </c>
      <c r="H15" s="18" t="s">
        <v>21</v>
      </c>
      <c r="I15" s="18" t="s">
        <v>21</v>
      </c>
      <c r="J15" s="30">
        <f>SUM(J16:J16)</f>
        <v>0</v>
      </c>
      <c r="K15" s="18" t="s">
        <v>21</v>
      </c>
      <c r="L15" s="18" t="s">
        <v>21</v>
      </c>
      <c r="M15" s="18" t="s">
        <v>21</v>
      </c>
    </row>
    <row r="16" spans="1:13" s="37" customFormat="1" ht="330.75">
      <c r="A16" s="20"/>
      <c r="B16" s="5">
        <v>1</v>
      </c>
      <c r="C16" s="5" t="s">
        <v>43</v>
      </c>
      <c r="D16" s="54">
        <v>6799.061</v>
      </c>
      <c r="E16" s="54">
        <v>6799.061</v>
      </c>
      <c r="F16" s="54">
        <v>6799.061</v>
      </c>
      <c r="G16" s="5" t="s">
        <v>21</v>
      </c>
      <c r="H16" s="5" t="s">
        <v>44</v>
      </c>
      <c r="I16" s="5" t="s">
        <v>70</v>
      </c>
      <c r="J16" s="5" t="s">
        <v>21</v>
      </c>
      <c r="K16" s="5" t="s">
        <v>69</v>
      </c>
      <c r="L16" s="5" t="s">
        <v>45</v>
      </c>
      <c r="M16" s="5" t="s">
        <v>46</v>
      </c>
    </row>
    <row r="17" spans="1:13" s="17" customFormat="1" ht="15.75">
      <c r="A17" s="125" t="s">
        <v>22</v>
      </c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20.25">
      <c r="A18" s="124" t="s">
        <v>9</v>
      </c>
      <c r="B18" s="124"/>
      <c r="C18" s="124"/>
      <c r="D18" s="46">
        <f>SUM(D19:D22)</f>
        <v>10200</v>
      </c>
      <c r="E18" s="46">
        <f>SUM(E19:E22)</f>
        <v>10200</v>
      </c>
      <c r="F18" s="46">
        <f>SUM(F19:F22)</f>
        <v>10200</v>
      </c>
      <c r="G18" s="18"/>
      <c r="H18" s="18"/>
      <c r="I18" s="13"/>
      <c r="J18" s="55">
        <f>SUM(J19:J22)</f>
        <v>91000</v>
      </c>
      <c r="K18" s="18"/>
      <c r="L18" s="18"/>
      <c r="M18" s="18"/>
    </row>
    <row r="19" spans="1:13" s="37" customFormat="1" ht="110.25">
      <c r="A19" s="5">
        <v>1</v>
      </c>
      <c r="B19" s="5">
        <v>1</v>
      </c>
      <c r="C19" s="5" t="s">
        <v>74</v>
      </c>
      <c r="D19" s="43">
        <v>1200</v>
      </c>
      <c r="E19" s="43">
        <v>1200</v>
      </c>
      <c r="F19" s="43">
        <v>1200</v>
      </c>
      <c r="G19" s="5" t="s">
        <v>75</v>
      </c>
      <c r="H19" s="5" t="s">
        <v>76</v>
      </c>
      <c r="I19" s="5" t="s">
        <v>73</v>
      </c>
      <c r="J19" s="43">
        <v>10000</v>
      </c>
      <c r="K19" s="5" t="s">
        <v>71</v>
      </c>
      <c r="L19" s="5" t="s">
        <v>72</v>
      </c>
      <c r="M19" s="5" t="s">
        <v>77</v>
      </c>
    </row>
    <row r="20" spans="1:13" s="36" customFormat="1" ht="110.25">
      <c r="A20" s="5">
        <v>2</v>
      </c>
      <c r="B20" s="5">
        <v>2</v>
      </c>
      <c r="C20" s="5" t="s">
        <v>78</v>
      </c>
      <c r="D20" s="41">
        <v>2400</v>
      </c>
      <c r="E20" s="41">
        <v>2400</v>
      </c>
      <c r="F20" s="41">
        <v>2400</v>
      </c>
      <c r="G20" s="5" t="s">
        <v>79</v>
      </c>
      <c r="H20" s="5" t="s">
        <v>80</v>
      </c>
      <c r="I20" s="5" t="s">
        <v>81</v>
      </c>
      <c r="J20" s="43">
        <v>6000</v>
      </c>
      <c r="K20" s="5" t="s">
        <v>71</v>
      </c>
      <c r="L20" s="5" t="s">
        <v>72</v>
      </c>
      <c r="M20" s="5" t="s">
        <v>82</v>
      </c>
    </row>
    <row r="21" spans="1:13" s="36" customFormat="1" ht="110.25">
      <c r="A21" s="5"/>
      <c r="B21" s="5">
        <v>3</v>
      </c>
      <c r="C21" s="5" t="s">
        <v>83</v>
      </c>
      <c r="D21" s="43">
        <v>4800</v>
      </c>
      <c r="E21" s="43">
        <v>4800</v>
      </c>
      <c r="F21" s="43">
        <v>4800</v>
      </c>
      <c r="G21" s="5" t="s">
        <v>84</v>
      </c>
      <c r="H21" s="5" t="s">
        <v>85</v>
      </c>
      <c r="I21" s="5" t="s">
        <v>86</v>
      </c>
      <c r="J21" s="43">
        <v>25000</v>
      </c>
      <c r="K21" s="5" t="s">
        <v>71</v>
      </c>
      <c r="L21" s="5" t="s">
        <v>72</v>
      </c>
      <c r="M21" s="5" t="s">
        <v>87</v>
      </c>
    </row>
    <row r="22" spans="1:13" s="36" customFormat="1" ht="110.25">
      <c r="A22" s="5"/>
      <c r="B22" s="5">
        <v>4</v>
      </c>
      <c r="C22" s="5" t="s">
        <v>88</v>
      </c>
      <c r="D22" s="43">
        <v>1800</v>
      </c>
      <c r="E22" s="43">
        <v>1800</v>
      </c>
      <c r="F22" s="43">
        <v>1800</v>
      </c>
      <c r="G22" s="5" t="s">
        <v>89</v>
      </c>
      <c r="H22" s="5" t="s">
        <v>90</v>
      </c>
      <c r="I22" s="5" t="s">
        <v>91</v>
      </c>
      <c r="J22" s="43">
        <v>50000</v>
      </c>
      <c r="K22" s="5" t="s">
        <v>71</v>
      </c>
      <c r="L22" s="5" t="s">
        <v>72</v>
      </c>
      <c r="M22" s="5" t="s">
        <v>92</v>
      </c>
    </row>
    <row r="23" spans="1:13" s="17" customFormat="1" ht="15.75">
      <c r="A23" s="125" t="s">
        <v>23</v>
      </c>
      <c r="B23" s="125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1:13" ht="21" thickBot="1">
      <c r="A24" s="124" t="s">
        <v>9</v>
      </c>
      <c r="B24" s="124"/>
      <c r="C24" s="124"/>
      <c r="D24" s="46">
        <f>SUM(D25:D25)</f>
        <v>275</v>
      </c>
      <c r="E24" s="46">
        <f>SUM(E25:E25)</f>
        <v>250</v>
      </c>
      <c r="F24" s="46">
        <f>SUM(F25:F25)</f>
        <v>250</v>
      </c>
      <c r="G24" s="18"/>
      <c r="H24" s="18"/>
      <c r="I24" s="13"/>
      <c r="J24" s="56">
        <f>SUM(J25:J25)</f>
        <v>121800</v>
      </c>
      <c r="K24" s="18"/>
      <c r="L24" s="18"/>
      <c r="M24" s="18"/>
    </row>
    <row r="25" spans="1:13" s="36" customFormat="1" ht="111" thickBot="1">
      <c r="A25" s="5">
        <v>3</v>
      </c>
      <c r="B25" s="5">
        <v>1</v>
      </c>
      <c r="C25" s="38" t="s">
        <v>32</v>
      </c>
      <c r="D25" s="47">
        <v>275</v>
      </c>
      <c r="E25" s="47">
        <v>250</v>
      </c>
      <c r="F25" s="47">
        <v>250</v>
      </c>
      <c r="G25" s="5"/>
      <c r="H25" s="39" t="s">
        <v>33</v>
      </c>
      <c r="I25" s="39" t="s">
        <v>34</v>
      </c>
      <c r="J25" s="57">
        <v>121800</v>
      </c>
      <c r="K25" s="39" t="s">
        <v>30</v>
      </c>
      <c r="L25" s="39" t="s">
        <v>31</v>
      </c>
      <c r="M25" s="38" t="s">
        <v>35</v>
      </c>
    </row>
    <row r="26" spans="1:13" s="17" customFormat="1" ht="15.75">
      <c r="A26" s="125" t="s">
        <v>24</v>
      </c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3" ht="20.25">
      <c r="A27" s="124" t="s">
        <v>9</v>
      </c>
      <c r="B27" s="124"/>
      <c r="C27" s="124"/>
      <c r="D27" s="48">
        <v>49629.496</v>
      </c>
      <c r="E27" s="48">
        <v>39482.665</v>
      </c>
      <c r="F27" s="48">
        <v>39482.665</v>
      </c>
      <c r="G27" s="18"/>
      <c r="H27" s="18"/>
      <c r="I27" s="13"/>
      <c r="J27" s="58">
        <f>SUM(J28:J28)</f>
        <v>65300</v>
      </c>
      <c r="K27" s="18"/>
      <c r="L27" s="18"/>
      <c r="M27" s="18"/>
    </row>
    <row r="28" spans="1:13" s="3" customFormat="1" ht="409.5">
      <c r="A28" s="5">
        <v>2</v>
      </c>
      <c r="B28" s="5">
        <v>1</v>
      </c>
      <c r="C28" s="21" t="s">
        <v>37</v>
      </c>
      <c r="D28" s="48">
        <v>49629.496</v>
      </c>
      <c r="E28" s="48">
        <v>39482.665</v>
      </c>
      <c r="F28" s="48">
        <v>39482.665</v>
      </c>
      <c r="G28" s="21" t="s">
        <v>38</v>
      </c>
      <c r="H28" s="21" t="s">
        <v>39</v>
      </c>
      <c r="I28" s="21" t="s">
        <v>40</v>
      </c>
      <c r="J28" s="48">
        <v>65300</v>
      </c>
      <c r="K28" s="21" t="s">
        <v>36</v>
      </c>
      <c r="L28" s="21" t="s">
        <v>41</v>
      </c>
      <c r="M28" s="21" t="s">
        <v>42</v>
      </c>
    </row>
    <row r="29" spans="1:13" s="17" customFormat="1" ht="15.75">
      <c r="A29" s="125" t="s">
        <v>25</v>
      </c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ht="20.25">
      <c r="A30" s="124" t="s">
        <v>9</v>
      </c>
      <c r="B30" s="124"/>
      <c r="C30" s="124"/>
      <c r="D30" s="47">
        <v>30776.402</v>
      </c>
      <c r="E30" s="47">
        <v>27034.779</v>
      </c>
      <c r="F30" s="47">
        <v>10000</v>
      </c>
      <c r="G30" s="19"/>
      <c r="H30" s="18"/>
      <c r="I30" s="13"/>
      <c r="J30" s="41">
        <v>31500</v>
      </c>
      <c r="K30" s="18"/>
      <c r="L30" s="18"/>
      <c r="M30" s="18"/>
    </row>
    <row r="31" spans="1:13" s="37" customFormat="1" ht="78.75">
      <c r="A31" s="5">
        <v>1</v>
      </c>
      <c r="B31" s="5">
        <v>1</v>
      </c>
      <c r="C31" s="5" t="s">
        <v>103</v>
      </c>
      <c r="D31" s="47">
        <v>30776.402</v>
      </c>
      <c r="E31" s="47">
        <v>27034.779</v>
      </c>
      <c r="F31" s="47">
        <v>10000</v>
      </c>
      <c r="G31" s="5" t="s">
        <v>104</v>
      </c>
      <c r="H31" s="5" t="s">
        <v>105</v>
      </c>
      <c r="I31" s="5" t="s">
        <v>106</v>
      </c>
      <c r="J31" s="41">
        <v>31500</v>
      </c>
      <c r="K31" s="5" t="s">
        <v>107</v>
      </c>
      <c r="L31" s="5" t="s">
        <v>108</v>
      </c>
      <c r="M31" s="5" t="s">
        <v>109</v>
      </c>
    </row>
    <row r="32" spans="1:13" s="17" customFormat="1" ht="15.75">
      <c r="A32" s="125" t="s">
        <v>26</v>
      </c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ht="20.25">
      <c r="A33" s="124" t="s">
        <v>9</v>
      </c>
      <c r="B33" s="124"/>
      <c r="C33" s="124"/>
      <c r="D33" s="47">
        <v>999.047</v>
      </c>
      <c r="E33" s="47">
        <v>999.047</v>
      </c>
      <c r="F33" s="47">
        <v>999.047</v>
      </c>
      <c r="G33" s="18"/>
      <c r="H33" s="18"/>
      <c r="I33" s="13"/>
      <c r="J33" s="41">
        <v>1200</v>
      </c>
      <c r="K33" s="18"/>
      <c r="L33" s="18"/>
      <c r="M33" s="18"/>
    </row>
    <row r="34" spans="1:13" s="37" customFormat="1" ht="202.5" customHeight="1">
      <c r="A34" s="5">
        <v>1</v>
      </c>
      <c r="B34" s="5">
        <v>1</v>
      </c>
      <c r="C34" s="5" t="s">
        <v>47</v>
      </c>
      <c r="D34" s="47">
        <v>999.047</v>
      </c>
      <c r="E34" s="47">
        <v>999.047</v>
      </c>
      <c r="F34" s="47">
        <v>999.047</v>
      </c>
      <c r="G34" s="39" t="s">
        <v>48</v>
      </c>
      <c r="H34" s="5" t="s">
        <v>49</v>
      </c>
      <c r="I34" s="5" t="s">
        <v>50</v>
      </c>
      <c r="J34" s="41">
        <v>1200</v>
      </c>
      <c r="K34" s="5" t="s">
        <v>51</v>
      </c>
      <c r="L34" s="5" t="s">
        <v>98</v>
      </c>
      <c r="M34" s="5" t="s">
        <v>52</v>
      </c>
    </row>
    <row r="35" spans="1:13" s="17" customFormat="1" ht="15.75">
      <c r="A35" s="125" t="s">
        <v>27</v>
      </c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ht="20.25">
      <c r="A36" s="124" t="s">
        <v>9</v>
      </c>
      <c r="B36" s="124"/>
      <c r="C36" s="124"/>
      <c r="D36" s="40">
        <f>D37</f>
        <v>2789.797</v>
      </c>
      <c r="E36" s="40">
        <f>E37</f>
        <v>2669.797</v>
      </c>
      <c r="F36" s="40">
        <f>F37</f>
        <v>2669.797</v>
      </c>
      <c r="G36" s="18"/>
      <c r="H36" s="18"/>
      <c r="I36" s="13"/>
      <c r="J36" s="58">
        <f>SUM(J37:J37)</f>
        <v>3000</v>
      </c>
      <c r="K36" s="18"/>
      <c r="L36" s="18"/>
      <c r="M36" s="18"/>
    </row>
    <row r="37" spans="1:13" s="37" customFormat="1" ht="110.25">
      <c r="A37" s="5">
        <v>1</v>
      </c>
      <c r="B37" s="5">
        <v>1</v>
      </c>
      <c r="C37" s="35" t="s">
        <v>55</v>
      </c>
      <c r="D37" s="41">
        <v>2789.797</v>
      </c>
      <c r="E37" s="41">
        <v>2669.797</v>
      </c>
      <c r="F37" s="41">
        <v>2669.797</v>
      </c>
      <c r="G37" s="23" t="s">
        <v>56</v>
      </c>
      <c r="H37" s="23" t="s">
        <v>57</v>
      </c>
      <c r="I37" s="23" t="s">
        <v>53</v>
      </c>
      <c r="J37" s="51">
        <v>3000</v>
      </c>
      <c r="K37" s="23" t="s">
        <v>58</v>
      </c>
      <c r="L37" s="23" t="s">
        <v>54</v>
      </c>
      <c r="M37" s="35" t="s">
        <v>59</v>
      </c>
    </row>
    <row r="38" spans="1:13" s="17" customFormat="1" ht="15.75">
      <c r="A38" s="125" t="s">
        <v>28</v>
      </c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1:13" ht="20.25">
      <c r="A39" s="124" t="s">
        <v>9</v>
      </c>
      <c r="B39" s="124"/>
      <c r="C39" s="124"/>
      <c r="D39" s="47">
        <v>613.76</v>
      </c>
      <c r="E39" s="47">
        <v>613.76</v>
      </c>
      <c r="F39" s="47">
        <v>613.76</v>
      </c>
      <c r="G39" s="18"/>
      <c r="H39" s="18"/>
      <c r="I39" s="13"/>
      <c r="J39" s="51">
        <v>327</v>
      </c>
      <c r="K39" s="18"/>
      <c r="L39" s="18"/>
      <c r="M39" s="18"/>
    </row>
    <row r="40" spans="1:13" s="37" customFormat="1" ht="252">
      <c r="A40" s="5">
        <v>1</v>
      </c>
      <c r="B40" s="5">
        <v>1</v>
      </c>
      <c r="C40" s="5" t="s">
        <v>62</v>
      </c>
      <c r="D40" s="47">
        <v>613.76</v>
      </c>
      <c r="E40" s="47">
        <v>613.76</v>
      </c>
      <c r="F40" s="47">
        <v>613.76</v>
      </c>
      <c r="G40" s="50" t="s">
        <v>63</v>
      </c>
      <c r="H40" s="50" t="s">
        <v>64</v>
      </c>
      <c r="I40" s="5" t="s">
        <v>65</v>
      </c>
      <c r="J40" s="51">
        <v>327</v>
      </c>
      <c r="K40" s="23" t="s">
        <v>60</v>
      </c>
      <c r="L40" s="23" t="s">
        <v>61</v>
      </c>
      <c r="M40" s="5" t="s">
        <v>66</v>
      </c>
    </row>
    <row r="41" spans="1:13" s="17" customFormat="1" ht="15.75">
      <c r="A41" s="125" t="s">
        <v>29</v>
      </c>
      <c r="B41" s="12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ht="20.25">
      <c r="A42" s="124" t="s">
        <v>9</v>
      </c>
      <c r="B42" s="124"/>
      <c r="C42" s="124"/>
      <c r="D42" s="46">
        <v>4658.392</v>
      </c>
      <c r="E42" s="46">
        <v>4158.393</v>
      </c>
      <c r="F42" s="46">
        <v>4158.393</v>
      </c>
      <c r="G42" s="11"/>
      <c r="H42" s="11"/>
      <c r="I42" s="11"/>
      <c r="J42" s="42">
        <v>263</v>
      </c>
      <c r="K42" s="18"/>
      <c r="L42" s="18"/>
      <c r="M42" s="18"/>
    </row>
    <row r="43" spans="1:13" s="37" customFormat="1" ht="409.5">
      <c r="A43" s="5">
        <v>1</v>
      </c>
      <c r="B43" s="5">
        <v>1</v>
      </c>
      <c r="C43" s="5" t="s">
        <v>116</v>
      </c>
      <c r="D43" s="46">
        <v>4658.392</v>
      </c>
      <c r="E43" s="46">
        <v>4158.393</v>
      </c>
      <c r="F43" s="46">
        <v>4158.393</v>
      </c>
      <c r="G43" s="59" t="s">
        <v>117</v>
      </c>
      <c r="H43" s="59" t="s">
        <v>118</v>
      </c>
      <c r="I43" s="59" t="s">
        <v>119</v>
      </c>
      <c r="J43" s="42">
        <v>263</v>
      </c>
      <c r="K43" s="59" t="s">
        <v>110</v>
      </c>
      <c r="L43" s="25" t="s">
        <v>120</v>
      </c>
      <c r="M43" s="22" t="s">
        <v>121</v>
      </c>
    </row>
    <row r="44" spans="1:13" ht="12.75" customHeight="1">
      <c r="A44" s="14"/>
      <c r="B44" s="14"/>
      <c r="C44" s="32"/>
      <c r="D44" s="15"/>
      <c r="E44" s="15"/>
      <c r="F44" s="15"/>
      <c r="G44" s="32"/>
      <c r="H44" s="32"/>
      <c r="I44" s="32"/>
      <c r="J44" s="32"/>
      <c r="K44" s="32"/>
      <c r="L44" s="32"/>
      <c r="M44" s="32"/>
    </row>
  </sheetData>
  <sheetProtection/>
  <mergeCells count="26">
    <mergeCell ref="A18:C18"/>
    <mergeCell ref="A23:M23"/>
    <mergeCell ref="A10:M10"/>
    <mergeCell ref="A11:C11"/>
    <mergeCell ref="A14:M14"/>
    <mergeCell ref="A15:C15"/>
    <mergeCell ref="A35:M35"/>
    <mergeCell ref="A36:C36"/>
    <mergeCell ref="B6:C6"/>
    <mergeCell ref="A1:M1"/>
    <mergeCell ref="A2:M2"/>
    <mergeCell ref="A5:M5"/>
    <mergeCell ref="A7:M7"/>
    <mergeCell ref="A8:C8"/>
    <mergeCell ref="A17:M17"/>
    <mergeCell ref="A24:C24"/>
    <mergeCell ref="A26:M26"/>
    <mergeCell ref="A27:C27"/>
    <mergeCell ref="A32:M32"/>
    <mergeCell ref="A33:C33"/>
    <mergeCell ref="A29:M29"/>
    <mergeCell ref="A30:C30"/>
    <mergeCell ref="A42:C42"/>
    <mergeCell ref="A41:M41"/>
    <mergeCell ref="A38:M38"/>
    <mergeCell ref="A39:C39"/>
  </mergeCells>
  <printOptions/>
  <pageMargins left="0.2" right="0.2" top="0.2" bottom="0.2" header="0.2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5"/>
  <sheetViews>
    <sheetView tabSelected="1" view="pageBreakPreview" zoomScale="85" zoomScaleNormal="75" zoomScaleSheetLayoutView="85" zoomScalePageLayoutView="0" workbookViewId="0" topLeftCell="A91">
      <selection activeCell="K53" sqref="K53"/>
    </sheetView>
  </sheetViews>
  <sheetFormatPr defaultColWidth="9.140625" defaultRowHeight="12.75"/>
  <cols>
    <col min="1" max="1" width="8.7109375" style="35" customWidth="1"/>
    <col min="2" max="2" width="7.28125" style="35" customWidth="1"/>
    <col min="3" max="3" width="48.8515625" style="35" customWidth="1"/>
    <col min="4" max="4" width="14.140625" style="35" customWidth="1"/>
    <col min="5" max="5" width="12.28125" style="35" customWidth="1"/>
    <col min="6" max="6" width="17.00390625" style="35" customWidth="1"/>
    <col min="7" max="7" width="15.7109375" style="110" customWidth="1"/>
    <col min="8" max="8" width="32.140625" style="35" customWidth="1"/>
    <col min="9" max="9" width="9.140625" style="67" customWidth="1"/>
    <col min="10" max="10" width="9.421875" style="67" bestFit="1" customWidth="1"/>
    <col min="11" max="11" width="15.57421875" style="67" customWidth="1"/>
    <col min="12" max="12" width="11.421875" style="67" bestFit="1" customWidth="1"/>
    <col min="13" max="13" width="9.140625" style="67" customWidth="1"/>
    <col min="14" max="14" width="12.8515625" style="67" bestFit="1" customWidth="1"/>
    <col min="15" max="16384" width="9.140625" style="67" customWidth="1"/>
  </cols>
  <sheetData>
    <row r="1" spans="1:8" s="77" customFormat="1" ht="18.75">
      <c r="A1" s="153" t="s">
        <v>127</v>
      </c>
      <c r="B1" s="153"/>
      <c r="C1" s="153"/>
      <c r="D1" s="76"/>
      <c r="E1" s="152"/>
      <c r="F1" s="152"/>
      <c r="G1" s="152" t="s">
        <v>157</v>
      </c>
      <c r="H1" s="152"/>
    </row>
    <row r="2" spans="1:8" s="77" customFormat="1" ht="33" customHeight="1">
      <c r="A2" s="154" t="s">
        <v>128</v>
      </c>
      <c r="B2" s="154"/>
      <c r="C2" s="154"/>
      <c r="D2" s="76"/>
      <c r="E2" s="142"/>
      <c r="F2" s="142"/>
      <c r="G2" s="142" t="s">
        <v>158</v>
      </c>
      <c r="H2" s="142"/>
    </row>
    <row r="3" spans="1:8" s="77" customFormat="1" ht="18.75">
      <c r="A3" s="78"/>
      <c r="B3" s="78"/>
      <c r="C3" s="78"/>
      <c r="D3" s="76"/>
      <c r="E3" s="84"/>
      <c r="F3" s="85"/>
      <c r="G3" s="102"/>
      <c r="H3" s="85"/>
    </row>
    <row r="4" spans="1:8" s="77" customFormat="1" ht="18.75">
      <c r="A4" s="79"/>
      <c r="B4" s="79"/>
      <c r="C4" s="79"/>
      <c r="D4" s="76"/>
      <c r="E4" s="83"/>
      <c r="F4" s="86"/>
      <c r="G4" s="103"/>
      <c r="H4" s="87" t="s">
        <v>159</v>
      </c>
    </row>
    <row r="5" spans="1:8" s="77" customFormat="1" ht="4.5" customHeight="1">
      <c r="A5" s="82"/>
      <c r="B5" s="82"/>
      <c r="C5" s="82"/>
      <c r="D5" s="80"/>
      <c r="E5" s="80"/>
      <c r="F5" s="80"/>
      <c r="G5" s="104"/>
      <c r="H5" s="81"/>
    </row>
    <row r="6" spans="1:8" s="77" customFormat="1" ht="30.75" customHeight="1">
      <c r="A6" s="143" t="s">
        <v>156</v>
      </c>
      <c r="B6" s="143"/>
      <c r="C6" s="143"/>
      <c r="D6" s="143"/>
      <c r="E6" s="143"/>
      <c r="F6" s="143"/>
      <c r="G6" s="143"/>
      <c r="H6" s="143"/>
    </row>
    <row r="7" spans="1:8" s="77" customFormat="1" ht="8.25" customHeight="1">
      <c r="A7" s="82"/>
      <c r="B7" s="82"/>
      <c r="C7" s="82"/>
      <c r="D7" s="80"/>
      <c r="E7" s="80"/>
      <c r="F7" s="80"/>
      <c r="G7" s="104"/>
      <c r="H7" s="81"/>
    </row>
    <row r="8" spans="1:8" s="35" customFormat="1" ht="63">
      <c r="A8" s="5" t="s">
        <v>122</v>
      </c>
      <c r="B8" s="5" t="s">
        <v>123</v>
      </c>
      <c r="C8" s="5" t="s">
        <v>1</v>
      </c>
      <c r="D8" s="5" t="s">
        <v>133</v>
      </c>
      <c r="E8" s="5" t="s">
        <v>138</v>
      </c>
      <c r="F8" s="5" t="s">
        <v>231</v>
      </c>
      <c r="G8" s="105" t="s">
        <v>130</v>
      </c>
      <c r="H8" s="5" t="s">
        <v>126</v>
      </c>
    </row>
    <row r="9" spans="1:10" s="89" customFormat="1" ht="15.75">
      <c r="A9" s="144" t="s">
        <v>175</v>
      </c>
      <c r="B9" s="145"/>
      <c r="C9" s="146"/>
      <c r="D9" s="115">
        <f>D10+D55+D66+D94</f>
        <v>146214.85399999996</v>
      </c>
      <c r="E9" s="115">
        <f>E10+E55+E66+E94</f>
        <v>-1.1368683772161603E-13</v>
      </c>
      <c r="F9" s="115">
        <f>F10+F55+F66+F94</f>
        <v>146214.85399999996</v>
      </c>
      <c r="G9" s="115">
        <f>G10+G55+G66+G94</f>
        <v>25077.68374</v>
      </c>
      <c r="H9" s="66"/>
      <c r="J9" s="112"/>
    </row>
    <row r="10" spans="1:8" s="68" customFormat="1" ht="15.75">
      <c r="A10" s="147" t="s">
        <v>132</v>
      </c>
      <c r="B10" s="148"/>
      <c r="C10" s="149"/>
      <c r="D10" s="75">
        <f>D11+D37+D42</f>
        <v>112070.14099999997</v>
      </c>
      <c r="E10" s="123">
        <f>E11+E37+E42</f>
        <v>-880.0000000000001</v>
      </c>
      <c r="F10" s="75">
        <f>F11+F37+F42</f>
        <v>111190.14099999997</v>
      </c>
      <c r="G10" s="75">
        <f>G11+G37+G42</f>
        <v>21933.05543</v>
      </c>
      <c r="H10" s="74"/>
    </row>
    <row r="11" spans="1:43" s="69" customFormat="1" ht="15.75">
      <c r="A11" s="63">
        <v>240601</v>
      </c>
      <c r="B11" s="138" t="s">
        <v>124</v>
      </c>
      <c r="C11" s="139"/>
      <c r="D11" s="73">
        <f>SUM(D12:D36)</f>
        <v>96117.14299999998</v>
      </c>
      <c r="E11" s="73">
        <f>SUM(E12:E36)</f>
        <v>988.3739999999999</v>
      </c>
      <c r="F11" s="73">
        <f>SUM(F12:F36)</f>
        <v>97105.51699999998</v>
      </c>
      <c r="G11" s="73">
        <f>SUM(G12:G36)</f>
        <v>10250.05814</v>
      </c>
      <c r="H11" s="66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</row>
    <row r="12" spans="1:8" s="71" customFormat="1" ht="81.75" customHeight="1">
      <c r="A12" s="23"/>
      <c r="B12" s="23">
        <v>3122</v>
      </c>
      <c r="C12" s="64" t="s">
        <v>216</v>
      </c>
      <c r="D12" s="65">
        <v>0</v>
      </c>
      <c r="E12" s="114">
        <v>3000</v>
      </c>
      <c r="F12" s="65">
        <f>D12+E12</f>
        <v>3000</v>
      </c>
      <c r="G12" s="23"/>
      <c r="H12" s="72" t="s">
        <v>137</v>
      </c>
    </row>
    <row r="13" spans="1:42" s="69" customFormat="1" ht="47.25">
      <c r="A13" s="23"/>
      <c r="B13" s="23">
        <v>3142</v>
      </c>
      <c r="C13" s="64" t="s">
        <v>192</v>
      </c>
      <c r="D13" s="65">
        <v>5100</v>
      </c>
      <c r="E13" s="65"/>
      <c r="F13" s="65">
        <f aca="true" t="shared" si="0" ref="F13:F19">D13+E13</f>
        <v>5100</v>
      </c>
      <c r="G13" s="70"/>
      <c r="H13" s="72" t="s">
        <v>129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</row>
    <row r="14" spans="1:42" s="69" customFormat="1" ht="95.25" customHeight="1">
      <c r="A14" s="23"/>
      <c r="B14" s="23">
        <v>3122</v>
      </c>
      <c r="C14" s="64" t="s">
        <v>197</v>
      </c>
      <c r="D14" s="65">
        <v>2515</v>
      </c>
      <c r="E14" s="65"/>
      <c r="F14" s="65">
        <f t="shared" si="0"/>
        <v>2515</v>
      </c>
      <c r="G14" s="70"/>
      <c r="H14" s="72" t="s">
        <v>129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</row>
    <row r="15" spans="1:42" s="69" customFormat="1" ht="47.25">
      <c r="A15" s="23"/>
      <c r="B15" s="23">
        <v>3142</v>
      </c>
      <c r="C15" s="64" t="s">
        <v>196</v>
      </c>
      <c r="D15" s="65">
        <v>27108.654</v>
      </c>
      <c r="E15" s="65"/>
      <c r="F15" s="65">
        <f t="shared" si="0"/>
        <v>27108.654</v>
      </c>
      <c r="G15" s="70"/>
      <c r="H15" s="72" t="s">
        <v>129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</row>
    <row r="16" spans="1:42" s="69" customFormat="1" ht="37.5" customHeight="1">
      <c r="A16" s="23"/>
      <c r="B16" s="23">
        <v>3122</v>
      </c>
      <c r="C16" s="64" t="s">
        <v>202</v>
      </c>
      <c r="D16" s="65">
        <v>2855.342</v>
      </c>
      <c r="E16" s="113">
        <v>-160</v>
      </c>
      <c r="F16" s="65">
        <f t="shared" si="0"/>
        <v>2695.342</v>
      </c>
      <c r="G16" s="70"/>
      <c r="H16" s="72" t="s">
        <v>129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</row>
    <row r="17" spans="1:8" ht="68.25" customHeight="1">
      <c r="A17" s="23"/>
      <c r="B17" s="23">
        <v>3142</v>
      </c>
      <c r="C17" s="64" t="s">
        <v>153</v>
      </c>
      <c r="D17" s="65">
        <v>4212.436</v>
      </c>
      <c r="E17" s="113">
        <v>-2117.482</v>
      </c>
      <c r="F17" s="65">
        <f>D17+E17</f>
        <v>2094.9539999999997</v>
      </c>
      <c r="G17" s="70">
        <v>202.6728</v>
      </c>
      <c r="H17" s="72" t="s">
        <v>129</v>
      </c>
    </row>
    <row r="18" spans="1:8" ht="63">
      <c r="A18" s="23"/>
      <c r="B18" s="23">
        <v>3142</v>
      </c>
      <c r="C18" s="64" t="s">
        <v>193</v>
      </c>
      <c r="D18" s="65">
        <v>76.37</v>
      </c>
      <c r="E18" s="65">
        <v>600</v>
      </c>
      <c r="F18" s="65">
        <f t="shared" si="0"/>
        <v>676.37</v>
      </c>
      <c r="G18" s="70">
        <v>6.51378</v>
      </c>
      <c r="H18" s="72" t="s">
        <v>129</v>
      </c>
    </row>
    <row r="19" spans="1:43" s="69" customFormat="1" ht="78.75">
      <c r="A19" s="23"/>
      <c r="B19" s="23">
        <v>3142</v>
      </c>
      <c r="C19" s="64" t="s">
        <v>194</v>
      </c>
      <c r="D19" s="65">
        <v>4105.174</v>
      </c>
      <c r="E19" s="65"/>
      <c r="F19" s="65">
        <f t="shared" si="0"/>
        <v>4105.174</v>
      </c>
      <c r="G19" s="70">
        <v>169.34365</v>
      </c>
      <c r="H19" s="72" t="s">
        <v>129</v>
      </c>
      <c r="I19" s="88"/>
      <c r="J19" s="88"/>
      <c r="K19" s="88"/>
      <c r="L19" s="88"/>
      <c r="M19" s="88"/>
      <c r="N19" s="121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</row>
    <row r="20" spans="1:43" s="69" customFormat="1" ht="31.5">
      <c r="A20" s="23"/>
      <c r="B20" s="23">
        <v>3110</v>
      </c>
      <c r="C20" s="64" t="s">
        <v>136</v>
      </c>
      <c r="D20" s="65">
        <v>47866.547</v>
      </c>
      <c r="E20" s="113">
        <v>-351.844</v>
      </c>
      <c r="F20" s="65">
        <f aca="true" t="shared" si="1" ref="F20:F36">D20+E20</f>
        <v>47514.703</v>
      </c>
      <c r="G20" s="70">
        <v>7866.547</v>
      </c>
      <c r="H20" s="72" t="s">
        <v>131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</row>
    <row r="21" spans="1:43" s="69" customFormat="1" ht="63">
      <c r="A21" s="23"/>
      <c r="B21" s="5">
        <v>3142</v>
      </c>
      <c r="C21" s="64" t="s">
        <v>185</v>
      </c>
      <c r="D21" s="65">
        <v>82.528</v>
      </c>
      <c r="E21" s="65"/>
      <c r="F21" s="65">
        <f t="shared" si="1"/>
        <v>82.528</v>
      </c>
      <c r="G21" s="70">
        <v>82.5279</v>
      </c>
      <c r="H21" s="72" t="s">
        <v>129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</row>
    <row r="22" spans="1:43" s="69" customFormat="1" ht="48" customHeight="1">
      <c r="A22" s="23"/>
      <c r="B22" s="5">
        <v>3142</v>
      </c>
      <c r="C22" s="64" t="s">
        <v>183</v>
      </c>
      <c r="D22" s="65">
        <v>32.018</v>
      </c>
      <c r="E22" s="114">
        <v>2.761</v>
      </c>
      <c r="F22" s="65">
        <f t="shared" si="1"/>
        <v>34.779</v>
      </c>
      <c r="G22" s="70">
        <v>34.77829</v>
      </c>
      <c r="H22" s="72" t="s">
        <v>129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</row>
    <row r="23" spans="1:43" s="69" customFormat="1" ht="47.25">
      <c r="A23" s="23"/>
      <c r="B23" s="5">
        <v>2240</v>
      </c>
      <c r="C23" s="64" t="s">
        <v>139</v>
      </c>
      <c r="D23" s="65">
        <v>100</v>
      </c>
      <c r="E23" s="65"/>
      <c r="F23" s="65">
        <f t="shared" si="1"/>
        <v>100</v>
      </c>
      <c r="G23" s="70">
        <v>49.99921</v>
      </c>
      <c r="H23" s="72" t="s">
        <v>144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</row>
    <row r="24" spans="1:43" s="69" customFormat="1" ht="78.75">
      <c r="A24" s="23"/>
      <c r="B24" s="5">
        <v>3122</v>
      </c>
      <c r="C24" s="64" t="s">
        <v>145</v>
      </c>
      <c r="D24" s="65">
        <v>283.2</v>
      </c>
      <c r="E24" s="65"/>
      <c r="F24" s="65">
        <f t="shared" si="1"/>
        <v>283.2</v>
      </c>
      <c r="G24" s="70">
        <v>283.2</v>
      </c>
      <c r="H24" s="72" t="s">
        <v>129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</row>
    <row r="25" spans="1:43" s="69" customFormat="1" ht="47.25">
      <c r="A25" s="23"/>
      <c r="B25" s="23">
        <v>3122</v>
      </c>
      <c r="C25" s="64" t="s">
        <v>140</v>
      </c>
      <c r="D25" s="65">
        <v>163.418</v>
      </c>
      <c r="E25" s="65">
        <v>10</v>
      </c>
      <c r="F25" s="65">
        <f t="shared" si="1"/>
        <v>173.418</v>
      </c>
      <c r="G25" s="70">
        <v>173.41761</v>
      </c>
      <c r="H25" s="72" t="s">
        <v>144</v>
      </c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</row>
    <row r="26" spans="1:43" s="69" customFormat="1" ht="45.75" customHeight="1">
      <c r="A26" s="23"/>
      <c r="B26" s="23">
        <v>3142</v>
      </c>
      <c r="C26" s="64" t="s">
        <v>215</v>
      </c>
      <c r="D26" s="65"/>
      <c r="E26" s="65">
        <v>4.939</v>
      </c>
      <c r="F26" s="65">
        <f t="shared" si="1"/>
        <v>4.939</v>
      </c>
      <c r="G26" s="65">
        <v>4.939</v>
      </c>
      <c r="H26" s="72" t="s">
        <v>144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</row>
    <row r="27" spans="1:43" s="69" customFormat="1" ht="94.5">
      <c r="A27" s="23"/>
      <c r="B27" s="23">
        <v>3210</v>
      </c>
      <c r="C27" s="64" t="s">
        <v>141</v>
      </c>
      <c r="D27" s="65">
        <v>216.01</v>
      </c>
      <c r="E27" s="65"/>
      <c r="F27" s="65">
        <f t="shared" si="1"/>
        <v>216.01</v>
      </c>
      <c r="G27" s="70">
        <v>216.09947</v>
      </c>
      <c r="H27" s="72" t="s">
        <v>129</v>
      </c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</row>
    <row r="28" spans="1:43" s="69" customFormat="1" ht="69.75" customHeight="1">
      <c r="A28" s="23"/>
      <c r="B28" s="23">
        <v>3122</v>
      </c>
      <c r="C28" s="64" t="s">
        <v>160</v>
      </c>
      <c r="D28" s="65">
        <v>650.65</v>
      </c>
      <c r="E28" s="65"/>
      <c r="F28" s="65">
        <f t="shared" si="1"/>
        <v>650.65</v>
      </c>
      <c r="G28" s="70">
        <v>623.64983</v>
      </c>
      <c r="H28" s="72" t="s">
        <v>129</v>
      </c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</row>
    <row r="29" spans="1:43" s="69" customFormat="1" ht="80.25" customHeight="1">
      <c r="A29" s="23"/>
      <c r="B29" s="23">
        <v>3122</v>
      </c>
      <c r="C29" s="64" t="s">
        <v>182</v>
      </c>
      <c r="D29" s="65">
        <v>49.438</v>
      </c>
      <c r="E29" s="65"/>
      <c r="F29" s="65">
        <f t="shared" si="1"/>
        <v>49.438</v>
      </c>
      <c r="G29" s="70">
        <v>49.4376</v>
      </c>
      <c r="H29" s="72" t="s">
        <v>137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</row>
    <row r="30" spans="1:43" s="69" customFormat="1" ht="47.25">
      <c r="A30" s="23"/>
      <c r="B30" s="23">
        <v>3142</v>
      </c>
      <c r="C30" s="64" t="s">
        <v>181</v>
      </c>
      <c r="D30" s="65">
        <v>535.232</v>
      </c>
      <c r="E30" s="65"/>
      <c r="F30" s="65">
        <f t="shared" si="1"/>
        <v>535.232</v>
      </c>
      <c r="G30" s="65">
        <v>486.932</v>
      </c>
      <c r="H30" s="72" t="s">
        <v>129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</row>
    <row r="31" spans="1:8" s="88" customFormat="1" ht="45.75" customHeight="1">
      <c r="A31" s="23"/>
      <c r="B31" s="23">
        <v>3142</v>
      </c>
      <c r="C31" s="64" t="s">
        <v>186</v>
      </c>
      <c r="D31" s="65">
        <v>24.1</v>
      </c>
      <c r="E31" s="65"/>
      <c r="F31" s="65">
        <f t="shared" si="1"/>
        <v>24.1</v>
      </c>
      <c r="G31" s="65"/>
      <c r="H31" s="72" t="s">
        <v>129</v>
      </c>
    </row>
    <row r="32" spans="1:8" s="88" customFormat="1" ht="48" customHeight="1">
      <c r="A32" s="23"/>
      <c r="B32" s="23">
        <v>3142</v>
      </c>
      <c r="C32" s="64" t="s">
        <v>187</v>
      </c>
      <c r="D32" s="65">
        <v>17.9</v>
      </c>
      <c r="E32" s="65"/>
      <c r="F32" s="65">
        <f t="shared" si="1"/>
        <v>17.9</v>
      </c>
      <c r="G32" s="65"/>
      <c r="H32" s="72" t="s">
        <v>129</v>
      </c>
    </row>
    <row r="33" spans="1:8" s="88" customFormat="1" ht="52.5" customHeight="1">
      <c r="A33" s="23"/>
      <c r="B33" s="23">
        <v>3142</v>
      </c>
      <c r="C33" s="64" t="s">
        <v>188</v>
      </c>
      <c r="D33" s="65">
        <v>23.126</v>
      </c>
      <c r="E33" s="65"/>
      <c r="F33" s="65">
        <f t="shared" si="1"/>
        <v>23.126</v>
      </c>
      <c r="G33" s="65"/>
      <c r="H33" s="72" t="s">
        <v>129</v>
      </c>
    </row>
    <row r="34" spans="1:8" s="88" customFormat="1" ht="36" customHeight="1">
      <c r="A34" s="23"/>
      <c r="B34" s="23">
        <v>3142</v>
      </c>
      <c r="C34" s="64" t="s">
        <v>189</v>
      </c>
      <c r="D34" s="65">
        <v>45.6</v>
      </c>
      <c r="E34" s="65"/>
      <c r="F34" s="65">
        <f t="shared" si="1"/>
        <v>45.6</v>
      </c>
      <c r="G34" s="65"/>
      <c r="H34" s="72" t="s">
        <v>129</v>
      </c>
    </row>
    <row r="35" spans="1:8" s="88" customFormat="1" ht="44.25" customHeight="1">
      <c r="A35" s="23"/>
      <c r="B35" s="23">
        <v>3142</v>
      </c>
      <c r="C35" s="64" t="s">
        <v>190</v>
      </c>
      <c r="D35" s="65">
        <v>34.4</v>
      </c>
      <c r="E35" s="65"/>
      <c r="F35" s="65">
        <f t="shared" si="1"/>
        <v>34.4</v>
      </c>
      <c r="G35" s="65"/>
      <c r="H35" s="72" t="s">
        <v>129</v>
      </c>
    </row>
    <row r="36" spans="1:8" s="88" customFormat="1" ht="49.5" customHeight="1">
      <c r="A36" s="23"/>
      <c r="B36" s="23">
        <v>3142</v>
      </c>
      <c r="C36" s="64" t="s">
        <v>191</v>
      </c>
      <c r="D36" s="65">
        <v>20</v>
      </c>
      <c r="E36" s="65"/>
      <c r="F36" s="65">
        <f t="shared" si="1"/>
        <v>20</v>
      </c>
      <c r="G36" s="65"/>
      <c r="H36" s="72" t="s">
        <v>129</v>
      </c>
    </row>
    <row r="37" spans="1:43" s="69" customFormat="1" ht="15.75">
      <c r="A37" s="63">
        <v>240602</v>
      </c>
      <c r="B37" s="138" t="s">
        <v>125</v>
      </c>
      <c r="C37" s="139"/>
      <c r="D37" s="73">
        <f>SUM(D38:D41)</f>
        <v>2905.699</v>
      </c>
      <c r="E37" s="115">
        <f>SUM(E38:E41)</f>
        <v>-880</v>
      </c>
      <c r="F37" s="73">
        <f>SUM(F38:F41)</f>
        <v>2025.699</v>
      </c>
      <c r="G37" s="73">
        <f>SUM(G38:G41)</f>
        <v>1745.6987800000002</v>
      </c>
      <c r="H37" s="66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</row>
    <row r="38" spans="1:43" ht="47.25">
      <c r="A38" s="64"/>
      <c r="B38" s="23">
        <v>2610</v>
      </c>
      <c r="C38" s="64" t="s">
        <v>135</v>
      </c>
      <c r="D38" s="65">
        <v>880</v>
      </c>
      <c r="E38" s="114">
        <v>-880</v>
      </c>
      <c r="F38" s="65">
        <f>D38+E38</f>
        <v>0</v>
      </c>
      <c r="G38" s="70"/>
      <c r="H38" s="72" t="s">
        <v>131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</row>
    <row r="39" spans="1:43" ht="45.75" customHeight="1">
      <c r="A39" s="64"/>
      <c r="B39" s="23">
        <v>3122</v>
      </c>
      <c r="C39" s="64" t="s">
        <v>195</v>
      </c>
      <c r="D39" s="65">
        <v>280</v>
      </c>
      <c r="E39" s="70"/>
      <c r="F39" s="65">
        <f>D39+E39</f>
        <v>280</v>
      </c>
      <c r="G39" s="70"/>
      <c r="H39" s="72" t="s">
        <v>146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</row>
    <row r="40" spans="1:43" ht="63">
      <c r="A40" s="64"/>
      <c r="B40" s="5">
        <v>3122</v>
      </c>
      <c r="C40" s="64" t="s">
        <v>142</v>
      </c>
      <c r="D40" s="65">
        <v>1122.299</v>
      </c>
      <c r="E40" s="65"/>
      <c r="F40" s="65">
        <f>D40+E40</f>
        <v>1122.299</v>
      </c>
      <c r="G40" s="70">
        <v>1122.29878</v>
      </c>
      <c r="H40" s="72" t="s">
        <v>146</v>
      </c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</row>
    <row r="41" spans="1:43" ht="60" customHeight="1">
      <c r="A41" s="64"/>
      <c r="B41" s="5">
        <v>3110</v>
      </c>
      <c r="C41" s="64" t="s">
        <v>143</v>
      </c>
      <c r="D41" s="65">
        <v>623.4</v>
      </c>
      <c r="E41" s="65"/>
      <c r="F41" s="65">
        <f>D41+E41</f>
        <v>623.4</v>
      </c>
      <c r="G41" s="70">
        <v>623.4</v>
      </c>
      <c r="H41" s="72" t="s">
        <v>146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</row>
    <row r="42" spans="1:43" s="71" customFormat="1" ht="15.75">
      <c r="A42" s="63">
        <v>250380</v>
      </c>
      <c r="B42" s="138" t="s">
        <v>134</v>
      </c>
      <c r="C42" s="139"/>
      <c r="D42" s="73">
        <f>SUM(D43:D54)</f>
        <v>13047.299</v>
      </c>
      <c r="E42" s="115">
        <f>SUM(E43:E54)</f>
        <v>-988.374</v>
      </c>
      <c r="F42" s="73">
        <f>SUM(F43:F54)</f>
        <v>12058.925000000001</v>
      </c>
      <c r="G42" s="73">
        <f>SUM(G43:G54)</f>
        <v>9937.29851</v>
      </c>
      <c r="H42" s="66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</row>
    <row r="43" spans="1:8" s="71" customFormat="1" ht="87" customHeight="1">
      <c r="A43" s="23"/>
      <c r="B43" s="23">
        <v>3122</v>
      </c>
      <c r="C43" s="64" t="s">
        <v>203</v>
      </c>
      <c r="D43" s="65">
        <v>3000</v>
      </c>
      <c r="E43" s="114">
        <v>-3000</v>
      </c>
      <c r="F43" s="65">
        <f aca="true" t="shared" si="2" ref="F43:F48">D43+E43</f>
        <v>0</v>
      </c>
      <c r="G43" s="23"/>
      <c r="H43" s="72" t="s">
        <v>137</v>
      </c>
    </row>
    <row r="44" spans="1:43" ht="47.25">
      <c r="A44" s="64"/>
      <c r="B44" s="23">
        <v>2620</v>
      </c>
      <c r="C44" s="64" t="s">
        <v>219</v>
      </c>
      <c r="D44" s="65">
        <v>0</v>
      </c>
      <c r="E44" s="70">
        <v>100</v>
      </c>
      <c r="F44" s="65">
        <f t="shared" si="2"/>
        <v>100</v>
      </c>
      <c r="G44" s="70"/>
      <c r="H44" s="72" t="s">
        <v>146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</row>
    <row r="45" spans="1:8" s="71" customFormat="1" ht="49.5" customHeight="1">
      <c r="A45" s="122"/>
      <c r="B45" s="23">
        <v>3220</v>
      </c>
      <c r="C45" s="64" t="s">
        <v>217</v>
      </c>
      <c r="D45" s="65">
        <v>0</v>
      </c>
      <c r="E45" s="114">
        <v>975.03</v>
      </c>
      <c r="F45" s="65">
        <f t="shared" si="2"/>
        <v>975.03</v>
      </c>
      <c r="G45" s="23"/>
      <c r="H45" s="72" t="s">
        <v>129</v>
      </c>
    </row>
    <row r="46" spans="1:8" s="71" customFormat="1" ht="47.25">
      <c r="A46" s="122"/>
      <c r="B46" s="23">
        <v>3220</v>
      </c>
      <c r="C46" s="64" t="s">
        <v>218</v>
      </c>
      <c r="D46" s="65">
        <v>0</v>
      </c>
      <c r="E46" s="114">
        <v>936.596</v>
      </c>
      <c r="F46" s="65">
        <f t="shared" si="2"/>
        <v>936.596</v>
      </c>
      <c r="G46" s="23"/>
      <c r="H46" s="72" t="s">
        <v>129</v>
      </c>
    </row>
    <row r="47" spans="1:8" s="71" customFormat="1" ht="32.25" customHeight="1">
      <c r="A47" s="23"/>
      <c r="B47" s="23">
        <v>2620</v>
      </c>
      <c r="C47" s="64" t="s">
        <v>204</v>
      </c>
      <c r="D47" s="65">
        <v>110</v>
      </c>
      <c r="E47" s="65"/>
      <c r="F47" s="65">
        <f t="shared" si="2"/>
        <v>110</v>
      </c>
      <c r="G47" s="23"/>
      <c r="H47" s="72" t="s">
        <v>131</v>
      </c>
    </row>
    <row r="48" spans="1:43" s="71" customFormat="1" ht="63">
      <c r="A48" s="23"/>
      <c r="B48" s="5">
        <v>2620</v>
      </c>
      <c r="C48" s="64" t="s">
        <v>147</v>
      </c>
      <c r="D48" s="65">
        <v>195.188</v>
      </c>
      <c r="E48" s="65"/>
      <c r="F48" s="65">
        <f t="shared" si="2"/>
        <v>195.188</v>
      </c>
      <c r="G48" s="70">
        <v>195.18751</v>
      </c>
      <c r="H48" s="72" t="s">
        <v>137</v>
      </c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</row>
    <row r="49" spans="1:43" s="71" customFormat="1" ht="44.25" customHeight="1">
      <c r="A49" s="23"/>
      <c r="B49" s="5">
        <v>3220</v>
      </c>
      <c r="C49" s="64" t="s">
        <v>154</v>
      </c>
      <c r="D49" s="65">
        <v>4499.542</v>
      </c>
      <c r="E49" s="65"/>
      <c r="F49" s="65">
        <f aca="true" t="shared" si="3" ref="F49:F54">D49+E49</f>
        <v>4499.542</v>
      </c>
      <c r="G49" s="70">
        <v>4499.542</v>
      </c>
      <c r="H49" s="72" t="s">
        <v>129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</row>
    <row r="50" spans="1:43" s="71" customFormat="1" ht="47.25">
      <c r="A50" s="23"/>
      <c r="B50" s="23">
        <v>3220</v>
      </c>
      <c r="C50" s="64" t="s">
        <v>148</v>
      </c>
      <c r="D50" s="65">
        <v>4121.755</v>
      </c>
      <c r="E50" s="65"/>
      <c r="F50" s="65">
        <f t="shared" si="3"/>
        <v>4121.755</v>
      </c>
      <c r="G50" s="70">
        <v>4121.755</v>
      </c>
      <c r="H50" s="72" t="s">
        <v>137</v>
      </c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</row>
    <row r="51" spans="1:43" s="71" customFormat="1" ht="31.5">
      <c r="A51" s="23"/>
      <c r="B51" s="5">
        <v>3220</v>
      </c>
      <c r="C51" s="64" t="s">
        <v>149</v>
      </c>
      <c r="D51" s="65">
        <v>500</v>
      </c>
      <c r="E51" s="65"/>
      <c r="F51" s="65">
        <f t="shared" si="3"/>
        <v>500</v>
      </c>
      <c r="G51" s="70">
        <v>500</v>
      </c>
      <c r="H51" s="72" t="s">
        <v>146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</row>
    <row r="52" spans="1:43" s="71" customFormat="1" ht="31.5">
      <c r="A52" s="23"/>
      <c r="B52" s="5">
        <v>3220</v>
      </c>
      <c r="C52" s="64" t="s">
        <v>150</v>
      </c>
      <c r="D52" s="65">
        <v>290</v>
      </c>
      <c r="E52" s="65"/>
      <c r="F52" s="65">
        <f t="shared" si="3"/>
        <v>290</v>
      </c>
      <c r="G52" s="70">
        <v>290</v>
      </c>
      <c r="H52" s="72" t="s">
        <v>146</v>
      </c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</row>
    <row r="53" spans="1:43" s="71" customFormat="1" ht="63" customHeight="1">
      <c r="A53" s="23"/>
      <c r="B53" s="5">
        <v>3220</v>
      </c>
      <c r="C53" s="64" t="s">
        <v>151</v>
      </c>
      <c r="D53" s="65">
        <v>110.814</v>
      </c>
      <c r="E53" s="65"/>
      <c r="F53" s="65">
        <f t="shared" si="3"/>
        <v>110.814</v>
      </c>
      <c r="G53" s="70">
        <v>110.814</v>
      </c>
      <c r="H53" s="72" t="s">
        <v>131</v>
      </c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</row>
    <row r="54" spans="1:43" s="71" customFormat="1" ht="47.25">
      <c r="A54" s="23"/>
      <c r="B54" s="5">
        <v>3220</v>
      </c>
      <c r="C54" s="64" t="s">
        <v>152</v>
      </c>
      <c r="D54" s="65">
        <v>220</v>
      </c>
      <c r="E54" s="65"/>
      <c r="F54" s="65">
        <f t="shared" si="3"/>
        <v>220</v>
      </c>
      <c r="G54" s="70">
        <v>220</v>
      </c>
      <c r="H54" s="72" t="s">
        <v>155</v>
      </c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  <row r="55" spans="1:43" ht="15.75">
      <c r="A55" s="147" t="s">
        <v>161</v>
      </c>
      <c r="B55" s="148"/>
      <c r="C55" s="149"/>
      <c r="D55" s="75">
        <f>D56+D58</f>
        <v>25500.084000000003</v>
      </c>
      <c r="E55" s="75">
        <f>E56+E58</f>
        <v>880</v>
      </c>
      <c r="F55" s="75">
        <f>F56+F58</f>
        <v>26380.084000000003</v>
      </c>
      <c r="G55" s="75">
        <f>G58</f>
        <v>0</v>
      </c>
      <c r="H55" s="74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</row>
    <row r="56" spans="1:43" s="69" customFormat="1" ht="15.75">
      <c r="A56" s="63">
        <v>240602</v>
      </c>
      <c r="B56" s="138" t="s">
        <v>125</v>
      </c>
      <c r="C56" s="139"/>
      <c r="D56" s="73">
        <f>D57</f>
        <v>0</v>
      </c>
      <c r="E56" s="73">
        <f>E57</f>
        <v>880</v>
      </c>
      <c r="F56" s="73">
        <f>F57</f>
        <v>880</v>
      </c>
      <c r="G56" s="73">
        <f>G57</f>
        <v>0</v>
      </c>
      <c r="H56" s="66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</row>
    <row r="57" spans="1:43" ht="47.25">
      <c r="A57" s="64"/>
      <c r="B57" s="23">
        <v>2281</v>
      </c>
      <c r="C57" s="64" t="s">
        <v>135</v>
      </c>
      <c r="D57" s="65">
        <v>0</v>
      </c>
      <c r="E57" s="114">
        <v>880</v>
      </c>
      <c r="F57" s="65">
        <f>D57+E57</f>
        <v>880</v>
      </c>
      <c r="G57" s="70"/>
      <c r="H57" s="72" t="s">
        <v>131</v>
      </c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</row>
    <row r="58" spans="1:8" ht="63.75" customHeight="1">
      <c r="A58" s="63" t="s">
        <v>163</v>
      </c>
      <c r="B58" s="138" t="s">
        <v>164</v>
      </c>
      <c r="C58" s="139"/>
      <c r="D58" s="73">
        <f>D59</f>
        <v>25500.084000000003</v>
      </c>
      <c r="E58" s="73">
        <f>E59</f>
        <v>0</v>
      </c>
      <c r="F58" s="73">
        <f>F59</f>
        <v>25500.084000000003</v>
      </c>
      <c r="G58" s="106">
        <f>G59</f>
        <v>0</v>
      </c>
      <c r="H58" s="66"/>
    </row>
    <row r="59" spans="1:8" ht="15.75">
      <c r="A59" s="92"/>
      <c r="B59" s="150" t="s">
        <v>165</v>
      </c>
      <c r="C59" s="151"/>
      <c r="D59" s="93">
        <f>SUM(D60:D65)</f>
        <v>25500.084000000003</v>
      </c>
      <c r="E59" s="93">
        <f>SUM(E60:E65)</f>
        <v>0</v>
      </c>
      <c r="F59" s="93">
        <f>SUM(F60:F65)</f>
        <v>25500.084000000003</v>
      </c>
      <c r="G59" s="93">
        <f>SUM(G60:G65)</f>
        <v>0</v>
      </c>
      <c r="H59" s="94"/>
    </row>
    <row r="60" spans="1:8" ht="51" customHeight="1">
      <c r="A60" s="23"/>
      <c r="B60" s="23">
        <v>3220</v>
      </c>
      <c r="C60" s="64" t="s">
        <v>179</v>
      </c>
      <c r="D60" s="65">
        <v>15000</v>
      </c>
      <c r="E60" s="65"/>
      <c r="F60" s="65">
        <f aca="true" t="shared" si="4" ref="F60:F65">D60+E60</f>
        <v>15000</v>
      </c>
      <c r="G60" s="70"/>
      <c r="H60" s="72" t="s">
        <v>137</v>
      </c>
    </row>
    <row r="61" spans="1:8" ht="57" customHeight="1">
      <c r="A61" s="23"/>
      <c r="B61" s="23">
        <v>3220</v>
      </c>
      <c r="C61" s="64" t="s">
        <v>180</v>
      </c>
      <c r="D61" s="65">
        <v>9690.4</v>
      </c>
      <c r="E61" s="65"/>
      <c r="F61" s="65">
        <f t="shared" si="4"/>
        <v>9690.4</v>
      </c>
      <c r="G61" s="70"/>
      <c r="H61" s="72" t="s">
        <v>129</v>
      </c>
    </row>
    <row r="62" spans="1:8" ht="47.25">
      <c r="A62" s="23"/>
      <c r="B62" s="23">
        <v>2620</v>
      </c>
      <c r="C62" s="64" t="s">
        <v>225</v>
      </c>
      <c r="D62" s="65">
        <v>696.204</v>
      </c>
      <c r="E62" s="114">
        <v>-696.204</v>
      </c>
      <c r="F62" s="65">
        <f t="shared" si="4"/>
        <v>0</v>
      </c>
      <c r="G62" s="70"/>
      <c r="H62" s="72" t="s">
        <v>129</v>
      </c>
    </row>
    <row r="63" spans="1:8" ht="47.25">
      <c r="A63" s="23"/>
      <c r="B63" s="23">
        <v>3220</v>
      </c>
      <c r="C63" s="64" t="s">
        <v>226</v>
      </c>
      <c r="D63" s="65">
        <v>113.48</v>
      </c>
      <c r="E63" s="114">
        <v>-113.48</v>
      </c>
      <c r="F63" s="65">
        <f t="shared" si="4"/>
        <v>0</v>
      </c>
      <c r="G63" s="70"/>
      <c r="H63" s="72" t="s">
        <v>166</v>
      </c>
    </row>
    <row r="64" spans="1:8" ht="31.5">
      <c r="A64" s="23"/>
      <c r="B64" s="23">
        <v>2620</v>
      </c>
      <c r="C64" s="64" t="s">
        <v>220</v>
      </c>
      <c r="D64" s="65">
        <v>0</v>
      </c>
      <c r="E64" s="65">
        <v>696.204</v>
      </c>
      <c r="F64" s="65">
        <f t="shared" si="4"/>
        <v>696.204</v>
      </c>
      <c r="G64" s="70"/>
      <c r="H64" s="72" t="s">
        <v>129</v>
      </c>
    </row>
    <row r="65" spans="1:8" ht="31.5">
      <c r="A65" s="23"/>
      <c r="B65" s="23">
        <v>3220</v>
      </c>
      <c r="C65" s="64" t="s">
        <v>221</v>
      </c>
      <c r="D65" s="65">
        <v>0</v>
      </c>
      <c r="E65" s="65">
        <v>113.48</v>
      </c>
      <c r="F65" s="65">
        <f t="shared" si="4"/>
        <v>113.48</v>
      </c>
      <c r="G65" s="70"/>
      <c r="H65" s="72" t="s">
        <v>166</v>
      </c>
    </row>
    <row r="66" spans="1:8" ht="15.75">
      <c r="A66" s="147" t="s">
        <v>167</v>
      </c>
      <c r="B66" s="148"/>
      <c r="C66" s="149"/>
      <c r="D66" s="75">
        <f>D67+D86+D92</f>
        <v>8270.223</v>
      </c>
      <c r="E66" s="75">
        <f>E67+E86+E92</f>
        <v>0</v>
      </c>
      <c r="F66" s="75">
        <f>F67+F86+F92</f>
        <v>8270.223</v>
      </c>
      <c r="G66" s="75">
        <f>G67+G86+G92</f>
        <v>2770.22293</v>
      </c>
      <c r="H66" s="95"/>
    </row>
    <row r="67" spans="1:8" ht="30.75" customHeight="1">
      <c r="A67" s="63">
        <v>240601</v>
      </c>
      <c r="B67" s="138" t="s">
        <v>124</v>
      </c>
      <c r="C67" s="139"/>
      <c r="D67" s="73">
        <f>D68+D69+D70+D72+D74+D76+D78+D80+D82+D84</f>
        <v>7494.6</v>
      </c>
      <c r="E67" s="73">
        <f>E68+E69+E70+E72+E74+E76+E78+E80+E82+E84</f>
        <v>0</v>
      </c>
      <c r="F67" s="73">
        <f>F68+F69+F70+F72+F74+F76+F78+F80+F82+F84</f>
        <v>7494.6</v>
      </c>
      <c r="G67" s="73">
        <f>G68+G69+G70+G72+G74+G76+G78+G80+G82+G84</f>
        <v>1994.6</v>
      </c>
      <c r="H67" s="66"/>
    </row>
    <row r="68" spans="1:8" ht="94.5">
      <c r="A68" s="23"/>
      <c r="B68" s="5">
        <v>2281</v>
      </c>
      <c r="C68" s="64" t="s">
        <v>227</v>
      </c>
      <c r="D68" s="65">
        <v>99.6</v>
      </c>
      <c r="E68" s="65"/>
      <c r="F68" s="65">
        <f>D68+E68</f>
        <v>99.6</v>
      </c>
      <c r="G68" s="70">
        <v>99.6</v>
      </c>
      <c r="H68" s="72" t="s">
        <v>162</v>
      </c>
    </row>
    <row r="69" spans="1:8" ht="110.25">
      <c r="A69" s="23"/>
      <c r="B69" s="5">
        <v>2281</v>
      </c>
      <c r="C69" s="64" t="s">
        <v>178</v>
      </c>
      <c r="D69" s="65">
        <v>1895</v>
      </c>
      <c r="E69" s="65"/>
      <c r="F69" s="65">
        <f>D69+E69</f>
        <v>1895</v>
      </c>
      <c r="G69" s="70">
        <v>1895</v>
      </c>
      <c r="H69" s="72" t="s">
        <v>162</v>
      </c>
    </row>
    <row r="70" spans="1:8" ht="15.75">
      <c r="A70" s="92"/>
      <c r="B70" s="150" t="s">
        <v>198</v>
      </c>
      <c r="C70" s="151" t="s">
        <v>198</v>
      </c>
      <c r="D70" s="93">
        <f>SUM(D71)</f>
        <v>1400</v>
      </c>
      <c r="E70" s="93">
        <f>SUM(E71)</f>
        <v>0</v>
      </c>
      <c r="F70" s="93">
        <f>SUM(F71)</f>
        <v>1400</v>
      </c>
      <c r="G70" s="93">
        <f>SUM(G71)</f>
        <v>0</v>
      </c>
      <c r="H70" s="94"/>
    </row>
    <row r="71" spans="1:8" ht="63">
      <c r="A71" s="23"/>
      <c r="B71" s="23">
        <v>3210</v>
      </c>
      <c r="C71" s="64" t="s">
        <v>208</v>
      </c>
      <c r="D71" s="65">
        <v>1400</v>
      </c>
      <c r="E71" s="65"/>
      <c r="F71" s="65">
        <f>D71+E71</f>
        <v>1400</v>
      </c>
      <c r="G71" s="70"/>
      <c r="H71" s="72" t="s">
        <v>199</v>
      </c>
    </row>
    <row r="72" spans="1:8" ht="15.75">
      <c r="A72" s="92"/>
      <c r="B72" s="150" t="s">
        <v>200</v>
      </c>
      <c r="C72" s="151"/>
      <c r="D72" s="93">
        <f>D73</f>
        <v>1300</v>
      </c>
      <c r="E72" s="93">
        <f>E73</f>
        <v>0</v>
      </c>
      <c r="F72" s="93">
        <f>F73</f>
        <v>1300</v>
      </c>
      <c r="G72" s="93">
        <f>G73</f>
        <v>0</v>
      </c>
      <c r="H72" s="94"/>
    </row>
    <row r="73" spans="1:8" ht="47.25">
      <c r="A73" s="23"/>
      <c r="B73" s="23">
        <v>3210</v>
      </c>
      <c r="C73" s="64" t="s">
        <v>214</v>
      </c>
      <c r="D73" s="65">
        <v>1300</v>
      </c>
      <c r="E73" s="65"/>
      <c r="F73" s="65">
        <f>D73+E73</f>
        <v>1300</v>
      </c>
      <c r="G73" s="70"/>
      <c r="H73" s="72" t="s">
        <v>199</v>
      </c>
    </row>
    <row r="74" spans="1:8" ht="15.75">
      <c r="A74" s="92"/>
      <c r="B74" s="150" t="s">
        <v>201</v>
      </c>
      <c r="C74" s="151"/>
      <c r="D74" s="93">
        <f>D75</f>
        <v>725</v>
      </c>
      <c r="E74" s="93">
        <f>E75</f>
        <v>0</v>
      </c>
      <c r="F74" s="93">
        <f>F75</f>
        <v>725</v>
      </c>
      <c r="G74" s="93">
        <f>G75</f>
        <v>0</v>
      </c>
      <c r="H74" s="94"/>
    </row>
    <row r="75" spans="1:8" ht="63">
      <c r="A75" s="23"/>
      <c r="B75" s="23">
        <v>3210</v>
      </c>
      <c r="C75" s="64" t="s">
        <v>213</v>
      </c>
      <c r="D75" s="65">
        <v>725</v>
      </c>
      <c r="E75" s="65"/>
      <c r="F75" s="65">
        <f>D75+E75</f>
        <v>725</v>
      </c>
      <c r="G75" s="70"/>
      <c r="H75" s="72" t="s">
        <v>199</v>
      </c>
    </row>
    <row r="76" spans="1:8" ht="15.75">
      <c r="A76" s="92"/>
      <c r="B76" s="150" t="s">
        <v>205</v>
      </c>
      <c r="C76" s="151"/>
      <c r="D76" s="93">
        <f>D77</f>
        <v>825</v>
      </c>
      <c r="E76" s="93">
        <f>E77</f>
        <v>0</v>
      </c>
      <c r="F76" s="93">
        <f>F77</f>
        <v>825</v>
      </c>
      <c r="G76" s="93">
        <f>G77</f>
        <v>0</v>
      </c>
      <c r="H76" s="94"/>
    </row>
    <row r="77" spans="1:8" ht="63">
      <c r="A77" s="23"/>
      <c r="B77" s="23">
        <v>3210</v>
      </c>
      <c r="C77" s="64" t="s">
        <v>209</v>
      </c>
      <c r="D77" s="65">
        <v>825</v>
      </c>
      <c r="E77" s="65"/>
      <c r="F77" s="65">
        <f>D77+E77</f>
        <v>825</v>
      </c>
      <c r="G77" s="70"/>
      <c r="H77" s="72" t="s">
        <v>199</v>
      </c>
    </row>
    <row r="78" spans="1:8" ht="15.75">
      <c r="A78" s="92"/>
      <c r="B78" s="150" t="s">
        <v>206</v>
      </c>
      <c r="C78" s="151"/>
      <c r="D78" s="93">
        <f>D79</f>
        <v>250</v>
      </c>
      <c r="E78" s="93">
        <f>E79</f>
        <v>0</v>
      </c>
      <c r="F78" s="93">
        <f>F79</f>
        <v>250</v>
      </c>
      <c r="G78" s="93">
        <f>G79</f>
        <v>0</v>
      </c>
      <c r="H78" s="94"/>
    </row>
    <row r="79" spans="1:8" ht="31.5">
      <c r="A79" s="23"/>
      <c r="B79" s="23">
        <v>3210</v>
      </c>
      <c r="C79" s="64" t="s">
        <v>210</v>
      </c>
      <c r="D79" s="65">
        <v>250</v>
      </c>
      <c r="E79" s="65"/>
      <c r="F79" s="65">
        <f>D79+E79</f>
        <v>250</v>
      </c>
      <c r="G79" s="70"/>
      <c r="H79" s="72" t="s">
        <v>199</v>
      </c>
    </row>
    <row r="80" spans="1:8" ht="15.75">
      <c r="A80" s="92"/>
      <c r="B80" s="150" t="s">
        <v>207</v>
      </c>
      <c r="C80" s="151"/>
      <c r="D80" s="93">
        <f>D81</f>
        <v>500</v>
      </c>
      <c r="E80" s="93">
        <f>E81</f>
        <v>0</v>
      </c>
      <c r="F80" s="93">
        <f>F81</f>
        <v>500</v>
      </c>
      <c r="G80" s="93">
        <f>G81</f>
        <v>0</v>
      </c>
      <c r="H80" s="94"/>
    </row>
    <row r="81" spans="1:8" ht="31.5">
      <c r="A81" s="23"/>
      <c r="B81" s="23">
        <v>3210</v>
      </c>
      <c r="C81" s="64" t="s">
        <v>210</v>
      </c>
      <c r="D81" s="65">
        <v>500</v>
      </c>
      <c r="E81" s="65"/>
      <c r="F81" s="65">
        <f>D81+E81</f>
        <v>500</v>
      </c>
      <c r="G81" s="70"/>
      <c r="H81" s="72" t="s">
        <v>199</v>
      </c>
    </row>
    <row r="82" spans="1:8" ht="15.75">
      <c r="A82" s="92"/>
      <c r="B82" s="150" t="s">
        <v>211</v>
      </c>
      <c r="C82" s="151"/>
      <c r="D82" s="93">
        <f>D83</f>
        <v>250</v>
      </c>
      <c r="E82" s="93">
        <f>E83</f>
        <v>0</v>
      </c>
      <c r="F82" s="93">
        <f>F83</f>
        <v>250</v>
      </c>
      <c r="G82" s="93">
        <f>G83</f>
        <v>0</v>
      </c>
      <c r="H82" s="94"/>
    </row>
    <row r="83" spans="1:8" ht="31.5">
      <c r="A83" s="23"/>
      <c r="B83" s="23">
        <v>3210</v>
      </c>
      <c r="C83" s="64" t="s">
        <v>210</v>
      </c>
      <c r="D83" s="65">
        <v>250</v>
      </c>
      <c r="E83" s="65"/>
      <c r="F83" s="65">
        <f>D83+E83</f>
        <v>250</v>
      </c>
      <c r="G83" s="70"/>
      <c r="H83" s="72" t="s">
        <v>199</v>
      </c>
    </row>
    <row r="84" spans="1:8" ht="15.75">
      <c r="A84" s="92"/>
      <c r="B84" s="150" t="s">
        <v>212</v>
      </c>
      <c r="C84" s="151"/>
      <c r="D84" s="93">
        <f>D85</f>
        <v>250</v>
      </c>
      <c r="E84" s="93">
        <f>E85</f>
        <v>0</v>
      </c>
      <c r="F84" s="93">
        <f>F85</f>
        <v>250</v>
      </c>
      <c r="G84" s="93">
        <f>G85</f>
        <v>0</v>
      </c>
      <c r="H84" s="94"/>
    </row>
    <row r="85" spans="1:8" ht="31.5">
      <c r="A85" s="23"/>
      <c r="B85" s="23">
        <v>3210</v>
      </c>
      <c r="C85" s="64" t="s">
        <v>210</v>
      </c>
      <c r="D85" s="65">
        <v>250</v>
      </c>
      <c r="E85" s="65"/>
      <c r="F85" s="65">
        <f>D85+E85</f>
        <v>250</v>
      </c>
      <c r="G85" s="70"/>
      <c r="H85" s="72" t="s">
        <v>199</v>
      </c>
    </row>
    <row r="86" spans="1:8" ht="65.25" customHeight="1">
      <c r="A86" s="63">
        <v>250344</v>
      </c>
      <c r="B86" s="138" t="s">
        <v>164</v>
      </c>
      <c r="C86" s="139"/>
      <c r="D86" s="73">
        <f>D87</f>
        <v>600.584</v>
      </c>
      <c r="E86" s="73">
        <f>E87</f>
        <v>0</v>
      </c>
      <c r="F86" s="73">
        <f>F87</f>
        <v>600.584</v>
      </c>
      <c r="G86" s="106">
        <f>G87</f>
        <v>600.584</v>
      </c>
      <c r="H86" s="66"/>
    </row>
    <row r="87" spans="1:8" s="68" customFormat="1" ht="36" customHeight="1">
      <c r="A87" s="92">
        <v>250344</v>
      </c>
      <c r="B87" s="150" t="s">
        <v>165</v>
      </c>
      <c r="C87" s="151"/>
      <c r="D87" s="93">
        <f>D89+D91</f>
        <v>600.584</v>
      </c>
      <c r="E87" s="93">
        <f>E89+E91</f>
        <v>0</v>
      </c>
      <c r="F87" s="93">
        <f>F89+F91</f>
        <v>600.584</v>
      </c>
      <c r="G87" s="93">
        <f>G89+G91</f>
        <v>600.584</v>
      </c>
      <c r="H87" s="94"/>
    </row>
    <row r="88" spans="1:8" ht="15.75">
      <c r="A88" s="5"/>
      <c r="B88" s="5"/>
      <c r="C88" s="97" t="s">
        <v>168</v>
      </c>
      <c r="D88" s="65"/>
      <c r="E88" s="65"/>
      <c r="F88" s="65"/>
      <c r="G88" s="70"/>
      <c r="H88" s="72"/>
    </row>
    <row r="89" spans="1:8" ht="47.25">
      <c r="A89" s="5"/>
      <c r="B89" s="27">
        <v>3220</v>
      </c>
      <c r="C89" s="96" t="s">
        <v>169</v>
      </c>
      <c r="D89" s="65">
        <v>570.584</v>
      </c>
      <c r="E89" s="65"/>
      <c r="F89" s="65">
        <f>D89+E89</f>
        <v>570.584</v>
      </c>
      <c r="G89" s="70">
        <v>570.584</v>
      </c>
      <c r="H89" s="72" t="s">
        <v>166</v>
      </c>
    </row>
    <row r="90" spans="1:8" ht="15.75">
      <c r="A90" s="98"/>
      <c r="B90" s="5"/>
      <c r="C90" s="97" t="s">
        <v>170</v>
      </c>
      <c r="D90" s="65"/>
      <c r="E90" s="65"/>
      <c r="F90" s="65"/>
      <c r="G90" s="70"/>
      <c r="H90" s="72"/>
    </row>
    <row r="91" spans="1:8" ht="63">
      <c r="A91" s="5"/>
      <c r="B91" s="27">
        <v>3220</v>
      </c>
      <c r="C91" s="111" t="s">
        <v>184</v>
      </c>
      <c r="D91" s="65">
        <v>30</v>
      </c>
      <c r="E91" s="65"/>
      <c r="F91" s="65">
        <f>D91+E91</f>
        <v>30</v>
      </c>
      <c r="G91" s="70">
        <v>30</v>
      </c>
      <c r="H91" s="72" t="s">
        <v>166</v>
      </c>
    </row>
    <row r="92" spans="1:8" ht="15.75">
      <c r="A92" s="63">
        <v>250380</v>
      </c>
      <c r="B92" s="138" t="s">
        <v>171</v>
      </c>
      <c r="C92" s="139"/>
      <c r="D92" s="99">
        <f>D93</f>
        <v>175.039</v>
      </c>
      <c r="E92" s="99">
        <f>E93</f>
        <v>0</v>
      </c>
      <c r="F92" s="99">
        <f>F93</f>
        <v>175.039</v>
      </c>
      <c r="G92" s="108">
        <f>G93</f>
        <v>175.03893</v>
      </c>
      <c r="H92" s="66"/>
    </row>
    <row r="93" spans="1:8" ht="63">
      <c r="A93" s="5"/>
      <c r="B93" s="100">
        <v>3220</v>
      </c>
      <c r="C93" s="96" t="s">
        <v>172</v>
      </c>
      <c r="D93" s="65">
        <v>175.039</v>
      </c>
      <c r="E93" s="65"/>
      <c r="F93" s="65">
        <f>D93+E93</f>
        <v>175.039</v>
      </c>
      <c r="G93" s="70">
        <v>175.03893</v>
      </c>
      <c r="H93" s="72" t="s">
        <v>166</v>
      </c>
    </row>
    <row r="94" spans="1:8" ht="15.75">
      <c r="A94" s="147" t="s">
        <v>173</v>
      </c>
      <c r="B94" s="148"/>
      <c r="C94" s="149"/>
      <c r="D94" s="75">
        <f>D95</f>
        <v>374.406</v>
      </c>
      <c r="E94" s="75">
        <f>E95</f>
        <v>0</v>
      </c>
      <c r="F94" s="75">
        <f>F95</f>
        <v>374.406</v>
      </c>
      <c r="G94" s="107">
        <f>G95</f>
        <v>374.40538</v>
      </c>
      <c r="H94" s="95"/>
    </row>
    <row r="95" spans="1:8" ht="30.75" customHeight="1">
      <c r="A95" s="63">
        <v>240601</v>
      </c>
      <c r="B95" s="138" t="s">
        <v>124</v>
      </c>
      <c r="C95" s="139"/>
      <c r="D95" s="73">
        <f>D96+D97</f>
        <v>374.406</v>
      </c>
      <c r="E95" s="73">
        <f>E96+E97</f>
        <v>0</v>
      </c>
      <c r="F95" s="73">
        <f>F96+F97</f>
        <v>374.406</v>
      </c>
      <c r="G95" s="73">
        <f>G96+G97</f>
        <v>374.40538</v>
      </c>
      <c r="H95" s="66"/>
    </row>
    <row r="96" spans="1:8" ht="78.75">
      <c r="A96" s="5"/>
      <c r="B96" s="5">
        <v>3142</v>
      </c>
      <c r="C96" s="98" t="s">
        <v>174</v>
      </c>
      <c r="D96" s="5">
        <v>374.406</v>
      </c>
      <c r="E96" s="120">
        <v>-374.406</v>
      </c>
      <c r="F96" s="65">
        <f>D96+E96</f>
        <v>0</v>
      </c>
      <c r="G96" s="70"/>
      <c r="H96" s="72" t="s">
        <v>129</v>
      </c>
    </row>
    <row r="97" spans="1:8" ht="78.75">
      <c r="A97" s="5"/>
      <c r="B97" s="5">
        <v>3210</v>
      </c>
      <c r="C97" s="98" t="s">
        <v>174</v>
      </c>
      <c r="D97" s="5">
        <v>0</v>
      </c>
      <c r="E97" s="5">
        <v>374.406</v>
      </c>
      <c r="F97" s="65">
        <f>D97+E97</f>
        <v>374.406</v>
      </c>
      <c r="G97" s="70">
        <v>374.40538</v>
      </c>
      <c r="H97" s="72" t="s">
        <v>129</v>
      </c>
    </row>
    <row r="98" spans="1:8" ht="15.75">
      <c r="A98" s="89"/>
      <c r="B98" s="89"/>
      <c r="C98" s="116"/>
      <c r="D98" s="89"/>
      <c r="E98" s="89"/>
      <c r="F98" s="117"/>
      <c r="G98" s="118"/>
      <c r="H98" s="119"/>
    </row>
    <row r="99" spans="2:8" ht="33.75" customHeight="1">
      <c r="B99" s="140" t="s">
        <v>176</v>
      </c>
      <c r="C99" s="140"/>
      <c r="G99" s="140" t="s">
        <v>177</v>
      </c>
      <c r="H99" s="140"/>
    </row>
    <row r="100" spans="2:8" ht="15.75">
      <c r="B100" s="101"/>
      <c r="C100" s="101"/>
      <c r="G100" s="109"/>
      <c r="H100" s="101"/>
    </row>
    <row r="101" spans="2:8" ht="35.25" customHeight="1">
      <c r="B101" s="140" t="s">
        <v>229</v>
      </c>
      <c r="C101" s="140"/>
      <c r="G101" s="141" t="s">
        <v>230</v>
      </c>
      <c r="H101" s="141"/>
    </row>
    <row r="102" spans="2:8" ht="15.75">
      <c r="B102" s="101"/>
      <c r="C102" s="101"/>
      <c r="G102" s="109"/>
      <c r="H102" s="101"/>
    </row>
    <row r="103" spans="2:8" ht="36.75" customHeight="1">
      <c r="B103" s="140" t="s">
        <v>222</v>
      </c>
      <c r="C103" s="140"/>
      <c r="G103" s="140" t="s">
        <v>228</v>
      </c>
      <c r="H103" s="140"/>
    </row>
    <row r="104" spans="2:8" ht="15.75">
      <c r="B104" s="101"/>
      <c r="C104" s="101"/>
      <c r="G104" s="109"/>
      <c r="H104" s="101"/>
    </row>
    <row r="105" spans="2:8" ht="36.75" customHeight="1">
      <c r="B105" s="140" t="s">
        <v>223</v>
      </c>
      <c r="C105" s="140"/>
      <c r="G105" s="140" t="s">
        <v>224</v>
      </c>
      <c r="H105" s="140"/>
    </row>
  </sheetData>
  <sheetProtection/>
  <mergeCells count="39">
    <mergeCell ref="B84:C84"/>
    <mergeCell ref="B74:C74"/>
    <mergeCell ref="B58:C58"/>
    <mergeCell ref="B59:C59"/>
    <mergeCell ref="B70:C70"/>
    <mergeCell ref="B72:C72"/>
    <mergeCell ref="B76:C76"/>
    <mergeCell ref="B78:C78"/>
    <mergeCell ref="B80:C80"/>
    <mergeCell ref="E1:F1"/>
    <mergeCell ref="A55:C55"/>
    <mergeCell ref="B42:C42"/>
    <mergeCell ref="G1:H1"/>
    <mergeCell ref="A1:C1"/>
    <mergeCell ref="B37:C37"/>
    <mergeCell ref="A10:C10"/>
    <mergeCell ref="B11:C11"/>
    <mergeCell ref="A2:C2"/>
    <mergeCell ref="E2:F2"/>
    <mergeCell ref="G2:H2"/>
    <mergeCell ref="A6:H6"/>
    <mergeCell ref="A9:C9"/>
    <mergeCell ref="B95:C95"/>
    <mergeCell ref="B86:C86"/>
    <mergeCell ref="B92:C92"/>
    <mergeCell ref="A66:C66"/>
    <mergeCell ref="B67:C67"/>
    <mergeCell ref="A94:C94"/>
    <mergeCell ref="B87:C87"/>
    <mergeCell ref="B56:C56"/>
    <mergeCell ref="B105:C105"/>
    <mergeCell ref="G105:H105"/>
    <mergeCell ref="B99:C99"/>
    <mergeCell ref="G99:H99"/>
    <mergeCell ref="B103:C103"/>
    <mergeCell ref="G103:H103"/>
    <mergeCell ref="B101:C101"/>
    <mergeCell ref="G101:H101"/>
    <mergeCell ref="B82:C82"/>
  </mergeCells>
  <printOptions horizontalCentered="1"/>
  <pageMargins left="0.15748031496062992" right="0.1968503937007874" top="0" bottom="0" header="0" footer="0"/>
  <pageSetup horizontalDpi="600" verticalDpi="600" orientation="landscape" paperSize="9" scale="91" r:id="rId1"/>
  <rowBreaks count="7" manualBreakCount="7">
    <brk id="17" max="7" man="1"/>
    <brk id="26" max="7" man="1"/>
    <brk id="35" max="7" man="1"/>
    <brk id="46" max="7" man="1"/>
    <brk id="60" max="7" man="1"/>
    <brk id="71" max="7" man="1"/>
    <brk id="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Shizofrenia</dc:creator>
  <cp:keywords/>
  <dc:description/>
  <cp:lastModifiedBy>Shizofrenia</cp:lastModifiedBy>
  <cp:lastPrinted>2014-09-15T12:14:13Z</cp:lastPrinted>
  <dcterms:created xsi:type="dcterms:W3CDTF">2011-09-12T11:23:09Z</dcterms:created>
  <dcterms:modified xsi:type="dcterms:W3CDTF">2014-09-22T12:04:38Z</dcterms:modified>
  <cp:category/>
  <cp:version/>
  <cp:contentType/>
  <cp:contentStatus/>
</cp:coreProperties>
</file>