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Водне Г 2003-2015" sheetId="1" r:id="rId1"/>
    <sheet name="Водне Г 2003-2015 (2)" sheetId="2" r:id="rId2"/>
  </sheets>
  <definedNames>
    <definedName name="_xlnm.Print_Area" localSheetId="0">'Водне Г 2003-2015'!$A$1:$W$45</definedName>
    <definedName name="_xlnm.Print_Area" localSheetId="1">'Водне Г 2003-2015 (2)'!$A$1:$N$15</definedName>
  </definedNames>
  <calcPr fullCalcOnLoad="1"/>
</workbook>
</file>

<file path=xl/sharedStrings.xml><?xml version="1.0" encoding="utf-8"?>
<sst xmlns="http://schemas.openxmlformats.org/spreadsheetml/2006/main" count="146" uniqueCount="87">
  <si>
    <t>Термін виконання заходу</t>
  </si>
  <si>
    <t>Джерела фінансування</t>
  </si>
  <si>
    <t>Загальний обсяг, у т.ч.</t>
  </si>
  <si>
    <t>Державний бюджет</t>
  </si>
  <si>
    <t>Обласний бюджет</t>
  </si>
  <si>
    <t>Місцевий бюджет</t>
  </si>
  <si>
    <t xml:space="preserve"> </t>
  </si>
  <si>
    <t>Завдання програми</t>
  </si>
  <si>
    <t>Заходи програми</t>
  </si>
  <si>
    <t>Якісні показники виконання програм</t>
  </si>
  <si>
    <t>Найменування показника</t>
  </si>
  <si>
    <t>Одиниця виміру</t>
  </si>
  <si>
    <t>Значення показника</t>
  </si>
  <si>
    <t>Інші джерела</t>
  </si>
  <si>
    <t>житлово-комунального</t>
  </si>
  <si>
    <t>Відповідальні за виконання</t>
  </si>
  <si>
    <t xml:space="preserve">Поліпшення якості
забезпечення водою
населення і галузей
економіки
</t>
  </si>
  <si>
    <t>затверджено відповідними бюджетами</t>
  </si>
  <si>
    <t>Фактично виконано</t>
  </si>
  <si>
    <t>господарства та будівництва</t>
  </si>
  <si>
    <t>обласної державної адміністрації</t>
  </si>
  <si>
    <t>А.В.КОЛОМОЄЦЬ</t>
  </si>
  <si>
    <t>Директор департаменту</t>
  </si>
  <si>
    <t>ЗАКЛЮЧНИЙ ЗВІТ</t>
  </si>
  <si>
    <t>у 2003 році</t>
  </si>
  <si>
    <t>у 2004 році</t>
  </si>
  <si>
    <t>у 2005 році</t>
  </si>
  <si>
    <t>у 2006 році</t>
  </si>
  <si>
    <t>у 2007 році</t>
  </si>
  <si>
    <t>у 2008 році</t>
  </si>
  <si>
    <t>у 2009 році</t>
  </si>
  <si>
    <t>у 2010 році</t>
  </si>
  <si>
    <t>у 2011 році</t>
  </si>
  <si>
    <t>у 2012 році</t>
  </si>
  <si>
    <t>у 2013 році</t>
  </si>
  <si>
    <t>у 2014 році</t>
  </si>
  <si>
    <t>у 2015 році</t>
  </si>
  <si>
    <t>Кількісні показники виконання Програми</t>
  </si>
  <si>
    <t>Затверджено програмою</t>
  </si>
  <si>
    <t>2. Оцінка ефективності виконання Програми</t>
  </si>
  <si>
    <t xml:space="preserve">Упорядкування структури природних та антропогенних угідь,
відновлення та підтримання сприятливого
гідрологічного режиму
і санітарного стану
водних об'єктів
</t>
  </si>
  <si>
    <t>Запобігання шкідливій дії вод</t>
  </si>
  <si>
    <t>Забезпечення надійного функціонування гідромеліоративного комплексу</t>
  </si>
  <si>
    <t>Охорона водних джерел від забруднення, зменшення впливу радіаційного забруднення на стан водних ресурсів, раціональне та екологічно безпечне використання водних ресурсів та підвищення технологічного рівня галузей  водогосподарських систем</t>
  </si>
  <si>
    <t>Поліпшення якості
забезпечення водою
населення і галузей
економіки</t>
  </si>
  <si>
    <t>Будівництво (реконструкція) систем водопостачання у містах і селищах</t>
  </si>
  <si>
    <t>км</t>
  </si>
  <si>
    <t>Упорядкування 
водовідведення на об'єктах комунального господарства</t>
  </si>
  <si>
    <t>Будівництво гідротехнічних
споруд та захисних протиповіневих дамб, берегоукріплення, регулювання русел річок</t>
  </si>
  <si>
    <t>Водопровід</t>
  </si>
  <si>
    <t>Колектор</t>
  </si>
  <si>
    <t>до 2015 року</t>
  </si>
  <si>
    <t>Колекторно-дренажна мережа</t>
  </si>
  <si>
    <t>Мережі каналізації</t>
  </si>
  <si>
    <t>Ефективність виконання природоохоронних заходів по захисту від підтоплення:
- побудовано 133 км колекторно-дренажних мереж;
- розчищено близько 30,0 км русел річок і 14 га озер;
- побудовано 8,41 км напірного водоводу для водообміну річки.
- побудовано 19 водонапірних башт;
- побудовано 19 водозабірних свердловин;
- побудовано 1 водопровідно-очисна споруда;
- збудовано та проведено реконструкцію 103,41 км магістрального водопроводу та водопровідних мереж;                                                                                                                                  - розширено мережі каналізації на 40 км;
- проведено реконструкцію 5 водонапірних башт;
- поліпшено умови питного водопостачання мешканцям у майже 96 населених пунктів області.</t>
  </si>
  <si>
    <t>Упорядкування 
водовідведення на обʼєктах комунального господарства</t>
  </si>
  <si>
    <t>Якісні показники виконання Програми</t>
  </si>
  <si>
    <t xml:space="preserve">про виконання </t>
  </si>
  <si>
    <t>С. ОЛІЙНИК</t>
  </si>
  <si>
    <t>Кількісні показники виконання програми</t>
  </si>
  <si>
    <t xml:space="preserve">                     Перший заступник </t>
  </si>
  <si>
    <t xml:space="preserve">                     голови обласної ради</t>
  </si>
  <si>
    <t xml:space="preserve">                          Додаток</t>
  </si>
  <si>
    <t xml:space="preserve">                          до рішення обласної ради</t>
  </si>
  <si>
    <t>Регіональної програми розвитку водного господарства у Дніпропетровській області</t>
  </si>
  <si>
    <r>
      <t xml:space="preserve">Замовник програми </t>
    </r>
    <r>
      <rPr>
        <sz val="14"/>
        <rFont val="Calibri"/>
        <family val="2"/>
      </rPr>
      <t>–</t>
    </r>
    <r>
      <rPr>
        <sz val="14"/>
        <rFont val="Times New Roman"/>
        <family val="1"/>
      </rPr>
      <t xml:space="preserve"> Дніпропетровське обласне управління водних ресурсів</t>
    </r>
  </si>
  <si>
    <t xml:space="preserve">                    1. Виконання завдань і заходів програми</t>
  </si>
  <si>
    <t xml:space="preserve">заплановано програмою </t>
  </si>
  <si>
    <r>
      <t xml:space="preserve">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Обсяг фінансування заходів програми, тис. грн</t>
    </r>
  </si>
  <si>
    <t>Усього, у т.ч.</t>
  </si>
  <si>
    <t>Усього за програмою:</t>
  </si>
  <si>
    <t xml:space="preserve">          фактично освоєно</t>
  </si>
  <si>
    <t xml:space="preserve">Департамент житлово-комунального господарства та будівництва облдержадміністрації, Дніпропетровське обласне управління водних ресурсів, міськвиконкоми,
райдержадміністрації, КП „Південукргеологія”
</t>
  </si>
  <si>
    <t xml:space="preserve">Департамент житлово-комунального господарства та будівництва облдержадміністрації, Дніпропетровське обласне управління водних ресурсів, департамент промисловості, міськвиконкоми,
райдержадміністрації
</t>
  </si>
  <si>
    <t xml:space="preserve">Обласне державне 
лісогосподарське
об'єднання
Дніпропетровськліс, Дніпропетровське обласне управління водних ресурсів, райдержадміністрації
</t>
  </si>
  <si>
    <t xml:space="preserve">Дніпропетровське обласне управління водних ресурсів, райдержадміністрації
</t>
  </si>
  <si>
    <t>Науково-технічне забезпечення програми</t>
  </si>
  <si>
    <t xml:space="preserve">Інститут проблем
природокористування
та екології
НАН України, державний інститут „Дніпродіпроводгосп”, Дніпропетровський агроуніверситет
</t>
  </si>
  <si>
    <t xml:space="preserve">    </t>
  </si>
  <si>
    <t xml:space="preserve">Будівництво та реконструк-
ція водосховищ, ставків,
резервуарів, підвищення
водоресурсної спроможнос-
ті водойм.
Будівництво систем штучного поповнення запасів підземних вод.
Будівництво (реконструкція) систем водопостачання у містах і селищах.               Будівництво (реконструкція) систем водопостачання у сільських населених пунктах
</t>
  </si>
  <si>
    <t>Упорядкування 
водовідведення на об'єктах комунального господарства.
Створення (реконструкція) оборотних. систем водопостачання. Створення повторних систем. Упровадження маловодних технологій. Забезпечення обліку використання вод водозабору, скиду стічних вод</t>
  </si>
  <si>
    <t xml:space="preserve">Створення полезахисних
та водорегулюючих лісосмуг, заліснення ярів, балок та інших земель.
Протиерозійні агротехнічні заходи.
Улаштування протиерозійних гідротехнічних споруд на водозбірних територіях.
Упорядкування водоохоронних зон.
Благоустрій ставків та водойм
</t>
  </si>
  <si>
    <t xml:space="preserve">Будівництво гідротехнічних
споруд та захисних протиповіневих дамб, берегоукріплення, регулювання русел річок.
Упорядкування 
водовідведення поверхневого стоку на урбанізованих сільських територіях
</t>
  </si>
  <si>
    <t xml:space="preserve">Відновлення споруд 
зрошувальних систем в Апостолівському, Дніпропетровському, Криворізькому, Магдалинівському, 
Нікопольському, Новомосковському, Петриківському, Синельниківському, 
Солонянському, Софіївському, Томаківському,
Царичанському та Широківському районах
</t>
  </si>
  <si>
    <t xml:space="preserve">   Ефективність виконання природоохоронних заходів щодо захисту    від підтоплення:
   побудовано 133 км колекторно-дренажних мереж;
   розчищено близько 80,0 км русел річок і 14 га озер;
   побудовано 8,41 км напірного водоводу для водообміну річки;
   побудовано 19 водонапірних башт;
   побудовано 19 водозабірних свердловин;
   побудовано 1 водопровідну-очисну споруду;
   збудовано та проведено реконструкцію 103,41 км магістрального водопроводу та водопровідних мереж;
   розширено мережі каналізації на 40 км;
   проведено реконструкцію 5 водонапірних башт;
   поліпшено умови питного водопостачання мешканцям у майже                                                                                                                                                                                                 96 населених пунктах області
</t>
  </si>
  <si>
    <r>
      <t xml:space="preserve">                  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2. Оцінка ефективності виконання програми</t>
    </r>
  </si>
  <si>
    <t xml:space="preserve">від 02.12.2016 р
№ 142-7/VIІ
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</si>
</sst>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209" fontId="3" fillId="0" borderId="10" xfId="0" applyNumberFormat="1" applyFont="1" applyBorder="1" applyAlignment="1">
      <alignment horizontal="center" vertical="center" wrapText="1"/>
    </xf>
    <xf numFmtId="209" fontId="3" fillId="0" borderId="10" xfId="0" applyNumberFormat="1" applyFont="1" applyFill="1" applyBorder="1" applyAlignment="1">
      <alignment horizontal="center" vertical="center" wrapText="1"/>
    </xf>
    <xf numFmtId="209" fontId="3" fillId="0" borderId="11" xfId="0" applyNumberFormat="1" applyFont="1" applyBorder="1" applyAlignment="1">
      <alignment horizontal="center" vertical="center" wrapText="1"/>
    </xf>
    <xf numFmtId="209" fontId="3" fillId="0" borderId="11" xfId="0" applyNumberFormat="1" applyFont="1" applyFill="1" applyBorder="1" applyAlignment="1">
      <alignment horizontal="center" vertical="center" wrapText="1"/>
    </xf>
    <xf numFmtId="209" fontId="9" fillId="0" borderId="10" xfId="0" applyNumberFormat="1" applyFont="1" applyBorder="1" applyAlignment="1">
      <alignment horizontal="center" vertical="center" wrapText="1"/>
    </xf>
    <xf numFmtId="209" fontId="9" fillId="0" borderId="10" xfId="0" applyNumberFormat="1" applyFont="1" applyFill="1" applyBorder="1" applyAlignment="1">
      <alignment horizontal="center" vertical="center" wrapText="1"/>
    </xf>
    <xf numFmtId="209" fontId="0" fillId="0" borderId="0" xfId="0" applyNumberFormat="1" applyAlignment="1">
      <alignment/>
    </xf>
    <xf numFmtId="20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4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view="pageBreakPreview" zoomScale="75" zoomScaleSheetLayoutView="75" zoomScalePageLayoutView="0" workbookViewId="0" topLeftCell="C1">
      <selection activeCell="W2" sqref="W2"/>
    </sheetView>
  </sheetViews>
  <sheetFormatPr defaultColWidth="9.140625" defaultRowHeight="12.75"/>
  <cols>
    <col min="1" max="1" width="15.7109375" style="0" customWidth="1"/>
    <col min="2" max="2" width="14.140625" style="0" customWidth="1"/>
    <col min="3" max="3" width="19.140625" style="0" customWidth="1"/>
    <col min="4" max="4" width="15.140625" style="0" customWidth="1"/>
    <col min="5" max="5" width="18.7109375" style="0" customWidth="1"/>
    <col min="6" max="6" width="11.421875" style="0" customWidth="1"/>
    <col min="7" max="7" width="12.00390625" style="0" customWidth="1"/>
    <col min="8" max="11" width="12.28125" style="0" customWidth="1"/>
    <col min="12" max="12" width="10.140625" style="15" customWidth="1"/>
    <col min="13" max="13" width="10.7109375" style="15" customWidth="1"/>
    <col min="14" max="14" width="10.00390625" style="15" customWidth="1"/>
    <col min="15" max="15" width="10.8515625" style="15" bestFit="1" customWidth="1"/>
    <col min="16" max="16" width="10.00390625" style="15" customWidth="1"/>
    <col min="17" max="18" width="9.7109375" style="15" customWidth="1"/>
    <col min="19" max="19" width="9.8515625" style="15" customWidth="1"/>
    <col min="20" max="20" width="10.28125" style="15" customWidth="1"/>
    <col min="21" max="21" width="9.7109375" style="15" customWidth="1"/>
    <col min="22" max="22" width="10.140625" style="15" customWidth="1"/>
    <col min="23" max="23" width="11.140625" style="15" customWidth="1"/>
  </cols>
  <sheetData>
    <row r="1" spans="14:23" ht="23.25" customHeight="1">
      <c r="N1" s="27"/>
      <c r="O1" s="27"/>
      <c r="P1" s="27"/>
      <c r="Q1" s="27"/>
      <c r="R1" s="27"/>
      <c r="S1" s="27" t="s">
        <v>62</v>
      </c>
      <c r="T1" s="27"/>
      <c r="V1" s="27"/>
      <c r="W1" s="27"/>
    </row>
    <row r="2" spans="14:23" ht="23.25" customHeight="1">
      <c r="N2" s="27"/>
      <c r="O2" s="27"/>
      <c r="P2" s="27"/>
      <c r="Q2" s="27"/>
      <c r="R2" s="27"/>
      <c r="S2" s="27" t="s">
        <v>63</v>
      </c>
      <c r="T2" s="27"/>
      <c r="U2" s="27"/>
      <c r="V2" s="27"/>
      <c r="W2" s="32" t="s">
        <v>86</v>
      </c>
    </row>
    <row r="3" spans="1:23" ht="18.7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8.75">
      <c r="A4" s="34" t="s">
        <v>57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8.75">
      <c r="A5" s="34" t="s">
        <v>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8.75">
      <c r="A6" s="44" t="s">
        <v>65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11" ht="18.75">
      <c r="A7" s="45" t="s">
        <v>66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23" ht="12.75" customHeight="1">
      <c r="A8" s="52" t="s">
        <v>7</v>
      </c>
      <c r="B8" s="53"/>
      <c r="C8" s="52" t="s">
        <v>8</v>
      </c>
      <c r="D8" s="53"/>
      <c r="E8" s="35" t="s">
        <v>15</v>
      </c>
      <c r="F8" s="35" t="s">
        <v>0</v>
      </c>
      <c r="G8" s="35" t="s">
        <v>1</v>
      </c>
      <c r="H8" s="38" t="s">
        <v>68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</row>
    <row r="9" spans="1:23" ht="21" customHeight="1">
      <c r="A9" s="54"/>
      <c r="B9" s="55"/>
      <c r="C9" s="54"/>
      <c r="D9" s="55"/>
      <c r="E9" s="36"/>
      <c r="F9" s="36"/>
      <c r="G9" s="36"/>
      <c r="H9" s="36" t="s">
        <v>67</v>
      </c>
      <c r="I9" s="36" t="s">
        <v>17</v>
      </c>
      <c r="J9" s="41" t="s">
        <v>71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</row>
    <row r="10" spans="1:23" ht="33" customHeight="1">
      <c r="A10" s="56"/>
      <c r="B10" s="57"/>
      <c r="C10" s="56"/>
      <c r="D10" s="57"/>
      <c r="E10" s="37"/>
      <c r="F10" s="37"/>
      <c r="G10" s="37"/>
      <c r="H10" s="37"/>
      <c r="I10" s="37"/>
      <c r="J10" s="29" t="s">
        <v>69</v>
      </c>
      <c r="K10" s="29" t="s">
        <v>24</v>
      </c>
      <c r="L10" s="30" t="s">
        <v>25</v>
      </c>
      <c r="M10" s="30" t="s">
        <v>26</v>
      </c>
      <c r="N10" s="30" t="s">
        <v>27</v>
      </c>
      <c r="O10" s="30" t="s">
        <v>28</v>
      </c>
      <c r="P10" s="30" t="s">
        <v>29</v>
      </c>
      <c r="Q10" s="30" t="s">
        <v>30</v>
      </c>
      <c r="R10" s="30" t="s">
        <v>31</v>
      </c>
      <c r="S10" s="30" t="s">
        <v>32</v>
      </c>
      <c r="T10" s="30" t="s">
        <v>33</v>
      </c>
      <c r="U10" s="30" t="s">
        <v>34</v>
      </c>
      <c r="V10" s="30" t="s">
        <v>35</v>
      </c>
      <c r="W10" s="30" t="s">
        <v>36</v>
      </c>
    </row>
    <row r="11" spans="1:23" ht="28.5" customHeight="1">
      <c r="A11" s="58" t="s">
        <v>16</v>
      </c>
      <c r="B11" s="59"/>
      <c r="C11" s="58" t="s">
        <v>79</v>
      </c>
      <c r="D11" s="59"/>
      <c r="E11" s="46" t="s">
        <v>72</v>
      </c>
      <c r="F11" s="49" t="s">
        <v>51</v>
      </c>
      <c r="G11" s="12" t="s">
        <v>2</v>
      </c>
      <c r="H11" s="19">
        <f>SUM(H12:H15)</f>
        <v>326800</v>
      </c>
      <c r="I11" s="19">
        <f aca="true" t="shared" si="0" ref="I11:W11">SUM(I12:I15)</f>
        <v>160000</v>
      </c>
      <c r="J11" s="19">
        <f>SUM(K11:W11)</f>
        <v>24018.6</v>
      </c>
      <c r="K11" s="19">
        <f t="shared" si="0"/>
        <v>0</v>
      </c>
      <c r="L11" s="20">
        <f t="shared" si="0"/>
        <v>5452</v>
      </c>
      <c r="M11" s="20">
        <f t="shared" si="0"/>
        <v>0</v>
      </c>
      <c r="N11" s="20">
        <f t="shared" si="0"/>
        <v>2069</v>
      </c>
      <c r="O11" s="20">
        <f t="shared" si="0"/>
        <v>3312</v>
      </c>
      <c r="P11" s="20">
        <f t="shared" si="0"/>
        <v>8220</v>
      </c>
      <c r="Q11" s="20">
        <f t="shared" si="0"/>
        <v>0</v>
      </c>
      <c r="R11" s="20">
        <f t="shared" si="0"/>
        <v>4645</v>
      </c>
      <c r="S11" s="20">
        <f t="shared" si="0"/>
        <v>320.6</v>
      </c>
      <c r="T11" s="20">
        <f t="shared" si="0"/>
        <v>0</v>
      </c>
      <c r="U11" s="20">
        <f t="shared" si="0"/>
        <v>0</v>
      </c>
      <c r="V11" s="20">
        <f t="shared" si="0"/>
        <v>0</v>
      </c>
      <c r="W11" s="20">
        <f t="shared" si="0"/>
        <v>0</v>
      </c>
    </row>
    <row r="12" spans="1:23" ht="28.5" customHeight="1">
      <c r="A12" s="60"/>
      <c r="B12" s="61"/>
      <c r="C12" s="60"/>
      <c r="D12" s="61"/>
      <c r="E12" s="47"/>
      <c r="F12" s="50"/>
      <c r="G12" s="4" t="s">
        <v>3</v>
      </c>
      <c r="H12" s="19">
        <v>70000</v>
      </c>
      <c r="I12" s="19">
        <v>50000</v>
      </c>
      <c r="J12" s="19">
        <f>SUM(K12:W12)</f>
        <v>19953</v>
      </c>
      <c r="K12" s="19">
        <v>0</v>
      </c>
      <c r="L12" s="20">
        <v>5452</v>
      </c>
      <c r="M12" s="20">
        <v>0</v>
      </c>
      <c r="N12" s="20">
        <v>2069</v>
      </c>
      <c r="O12" s="20">
        <v>3312</v>
      </c>
      <c r="P12" s="20">
        <v>8220</v>
      </c>
      <c r="Q12" s="20">
        <v>0</v>
      </c>
      <c r="R12" s="20">
        <v>900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</row>
    <row r="13" spans="1:23" ht="28.5" customHeight="1">
      <c r="A13" s="60"/>
      <c r="B13" s="61"/>
      <c r="C13" s="60"/>
      <c r="D13" s="61"/>
      <c r="E13" s="47"/>
      <c r="F13" s="50"/>
      <c r="G13" s="4" t="s">
        <v>4</v>
      </c>
      <c r="H13" s="19">
        <v>156800</v>
      </c>
      <c r="I13" s="19">
        <v>100000</v>
      </c>
      <c r="J13" s="19">
        <f aca="true" t="shared" si="1" ref="J13:J45">SUM(K13:W13)</f>
        <v>4065.6</v>
      </c>
      <c r="K13" s="19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3745</v>
      </c>
      <c r="S13" s="20">
        <v>320.6</v>
      </c>
      <c r="T13" s="20">
        <v>0</v>
      </c>
      <c r="U13" s="20">
        <v>0</v>
      </c>
      <c r="V13" s="20">
        <v>0</v>
      </c>
      <c r="W13" s="20">
        <v>0</v>
      </c>
    </row>
    <row r="14" spans="1:23" ht="28.5" customHeight="1">
      <c r="A14" s="60"/>
      <c r="B14" s="61"/>
      <c r="C14" s="60"/>
      <c r="D14" s="61"/>
      <c r="E14" s="47"/>
      <c r="F14" s="50"/>
      <c r="G14" s="4" t="s">
        <v>5</v>
      </c>
      <c r="H14" s="19">
        <v>100000</v>
      </c>
      <c r="I14" s="19">
        <v>10000</v>
      </c>
      <c r="J14" s="19">
        <f t="shared" si="1"/>
        <v>0</v>
      </c>
      <c r="K14" s="19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</row>
    <row r="15" spans="1:23" ht="45.75" customHeight="1">
      <c r="A15" s="62"/>
      <c r="B15" s="63"/>
      <c r="C15" s="62"/>
      <c r="D15" s="63"/>
      <c r="E15" s="48"/>
      <c r="F15" s="51"/>
      <c r="G15" s="3" t="s">
        <v>13</v>
      </c>
      <c r="H15" s="19">
        <v>0</v>
      </c>
      <c r="I15" s="21">
        <v>0</v>
      </c>
      <c r="J15" s="19">
        <f t="shared" si="1"/>
        <v>0</v>
      </c>
      <c r="K15" s="19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</row>
    <row r="16" spans="1:23" ht="30" customHeight="1">
      <c r="A16" s="58" t="s">
        <v>43</v>
      </c>
      <c r="B16" s="59"/>
      <c r="C16" s="58" t="s">
        <v>80</v>
      </c>
      <c r="D16" s="59"/>
      <c r="E16" s="46" t="s">
        <v>73</v>
      </c>
      <c r="F16" s="49" t="s">
        <v>51</v>
      </c>
      <c r="G16" s="12" t="s">
        <v>2</v>
      </c>
      <c r="H16" s="19">
        <f>SUM(H17:H20)</f>
        <v>263300</v>
      </c>
      <c r="I16" s="19">
        <f aca="true" t="shared" si="2" ref="I16:W16">SUM(I17:I20)</f>
        <v>263300</v>
      </c>
      <c r="J16" s="19">
        <f t="shared" si="1"/>
        <v>261007.773</v>
      </c>
      <c r="K16" s="19">
        <f t="shared" si="2"/>
        <v>0</v>
      </c>
      <c r="L16" s="20">
        <f t="shared" si="2"/>
        <v>1364</v>
      </c>
      <c r="M16" s="20">
        <f t="shared" si="2"/>
        <v>3602.8</v>
      </c>
      <c r="N16" s="20">
        <f t="shared" si="2"/>
        <v>7370.953</v>
      </c>
      <c r="O16" s="20">
        <f t="shared" si="2"/>
        <v>9718.72</v>
      </c>
      <c r="P16" s="20">
        <f t="shared" si="2"/>
        <v>27000</v>
      </c>
      <c r="Q16" s="20">
        <f t="shared" si="2"/>
        <v>30000</v>
      </c>
      <c r="R16" s="20">
        <f t="shared" si="2"/>
        <v>39628.6</v>
      </c>
      <c r="S16" s="20">
        <f t="shared" si="2"/>
        <v>36133</v>
      </c>
      <c r="T16" s="20">
        <f t="shared" si="2"/>
        <v>20162.4</v>
      </c>
      <c r="U16" s="20">
        <f t="shared" si="2"/>
        <v>23417.5</v>
      </c>
      <c r="V16" s="20">
        <f t="shared" si="2"/>
        <v>14199.9</v>
      </c>
      <c r="W16" s="20">
        <f t="shared" si="2"/>
        <v>48409.9</v>
      </c>
    </row>
    <row r="17" spans="1:23" ht="30" customHeight="1">
      <c r="A17" s="60"/>
      <c r="B17" s="61"/>
      <c r="C17" s="60"/>
      <c r="D17" s="61"/>
      <c r="E17" s="47"/>
      <c r="F17" s="50"/>
      <c r="G17" s="4" t="s">
        <v>3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</row>
    <row r="18" spans="1:23" ht="30" customHeight="1">
      <c r="A18" s="60"/>
      <c r="B18" s="61"/>
      <c r="C18" s="60"/>
      <c r="D18" s="61"/>
      <c r="E18" s="47"/>
      <c r="F18" s="50"/>
      <c r="G18" s="4" t="s">
        <v>4</v>
      </c>
      <c r="H18" s="19">
        <v>263300</v>
      </c>
      <c r="I18" s="19">
        <v>263300</v>
      </c>
      <c r="J18" s="19">
        <f t="shared" si="1"/>
        <v>261007.773</v>
      </c>
      <c r="K18" s="19">
        <v>0</v>
      </c>
      <c r="L18" s="20">
        <v>1364</v>
      </c>
      <c r="M18" s="20">
        <v>3602.8</v>
      </c>
      <c r="N18" s="20">
        <v>7370.953</v>
      </c>
      <c r="O18" s="20">
        <v>9718.72</v>
      </c>
      <c r="P18" s="20">
        <v>27000</v>
      </c>
      <c r="Q18" s="20">
        <v>30000</v>
      </c>
      <c r="R18" s="20">
        <v>39628.6</v>
      </c>
      <c r="S18" s="20">
        <v>36133</v>
      </c>
      <c r="T18" s="20">
        <v>20162.4</v>
      </c>
      <c r="U18" s="20">
        <v>23417.5</v>
      </c>
      <c r="V18" s="20">
        <v>14199.9</v>
      </c>
      <c r="W18" s="20">
        <v>48409.9</v>
      </c>
    </row>
    <row r="19" spans="1:23" ht="30" customHeight="1">
      <c r="A19" s="60"/>
      <c r="B19" s="61"/>
      <c r="C19" s="60"/>
      <c r="D19" s="61"/>
      <c r="E19" s="47"/>
      <c r="F19" s="50"/>
      <c r="G19" s="4" t="s">
        <v>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ht="26.25" customHeight="1">
      <c r="A20" s="62"/>
      <c r="B20" s="63"/>
      <c r="C20" s="62"/>
      <c r="D20" s="63"/>
      <c r="E20" s="48"/>
      <c r="F20" s="51"/>
      <c r="G20" s="3" t="s">
        <v>13</v>
      </c>
      <c r="H20" s="21">
        <v>0</v>
      </c>
      <c r="I20" s="21">
        <v>0</v>
      </c>
      <c r="J20" s="19">
        <f t="shared" si="1"/>
        <v>0</v>
      </c>
      <c r="K20" s="21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</row>
    <row r="21" spans="1:23" ht="24" customHeight="1">
      <c r="A21" s="58" t="s">
        <v>40</v>
      </c>
      <c r="B21" s="59"/>
      <c r="C21" s="58" t="s">
        <v>81</v>
      </c>
      <c r="D21" s="59"/>
      <c r="E21" s="46" t="s">
        <v>74</v>
      </c>
      <c r="F21" s="49" t="s">
        <v>51</v>
      </c>
      <c r="G21" s="12" t="s">
        <v>2</v>
      </c>
      <c r="H21" s="19">
        <f>SUM(H22:H25)</f>
        <v>159000</v>
      </c>
      <c r="I21" s="19">
        <f aca="true" t="shared" si="3" ref="I21:W21">SUM(I22:I25)</f>
        <v>134585.5</v>
      </c>
      <c r="J21" s="19">
        <f t="shared" si="1"/>
        <v>4423</v>
      </c>
      <c r="K21" s="19">
        <f t="shared" si="3"/>
        <v>0</v>
      </c>
      <c r="L21" s="20">
        <f t="shared" si="3"/>
        <v>0</v>
      </c>
      <c r="M21" s="20">
        <f t="shared" si="3"/>
        <v>30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893</v>
      </c>
      <c r="U21" s="20">
        <f t="shared" si="3"/>
        <v>3500</v>
      </c>
      <c r="V21" s="20">
        <f t="shared" si="3"/>
        <v>0</v>
      </c>
      <c r="W21" s="20">
        <f t="shared" si="3"/>
        <v>0</v>
      </c>
    </row>
    <row r="22" spans="1:23" ht="24" customHeight="1">
      <c r="A22" s="60"/>
      <c r="B22" s="61"/>
      <c r="C22" s="60"/>
      <c r="D22" s="61"/>
      <c r="E22" s="47"/>
      <c r="F22" s="50"/>
      <c r="G22" s="4" t="s">
        <v>3</v>
      </c>
      <c r="H22" s="19">
        <v>100000</v>
      </c>
      <c r="I22" s="19">
        <v>100000</v>
      </c>
      <c r="J22" s="19">
        <f t="shared" si="1"/>
        <v>0</v>
      </c>
      <c r="K22" s="19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2">
        <v>0</v>
      </c>
    </row>
    <row r="23" spans="1:23" ht="24" customHeight="1">
      <c r="A23" s="60"/>
      <c r="B23" s="61"/>
      <c r="C23" s="60"/>
      <c r="D23" s="61"/>
      <c r="E23" s="47"/>
      <c r="F23" s="50"/>
      <c r="G23" s="4" t="s">
        <v>4</v>
      </c>
      <c r="H23" s="19">
        <v>59000</v>
      </c>
      <c r="I23" s="19">
        <v>34585.5</v>
      </c>
      <c r="J23" s="19">
        <f t="shared" si="1"/>
        <v>4423</v>
      </c>
      <c r="K23" s="19">
        <v>0</v>
      </c>
      <c r="L23" s="20">
        <v>0</v>
      </c>
      <c r="M23" s="20">
        <v>30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893</v>
      </c>
      <c r="U23" s="20">
        <v>3500</v>
      </c>
      <c r="V23" s="20">
        <v>0</v>
      </c>
      <c r="W23" s="22">
        <v>0</v>
      </c>
    </row>
    <row r="24" spans="1:23" ht="24" customHeight="1">
      <c r="A24" s="60"/>
      <c r="B24" s="61"/>
      <c r="C24" s="60"/>
      <c r="D24" s="61"/>
      <c r="E24" s="47"/>
      <c r="F24" s="50"/>
      <c r="G24" s="4" t="s">
        <v>5</v>
      </c>
      <c r="H24" s="19">
        <v>0</v>
      </c>
      <c r="I24" s="19">
        <v>0</v>
      </c>
      <c r="J24" s="19">
        <f t="shared" si="1"/>
        <v>0</v>
      </c>
      <c r="K24" s="19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2">
        <v>0</v>
      </c>
    </row>
    <row r="25" spans="1:23" ht="24" customHeight="1">
      <c r="A25" s="62"/>
      <c r="B25" s="63"/>
      <c r="C25" s="62"/>
      <c r="D25" s="63"/>
      <c r="E25" s="48"/>
      <c r="F25" s="51"/>
      <c r="G25" s="3" t="s">
        <v>13</v>
      </c>
      <c r="H25" s="21">
        <v>0</v>
      </c>
      <c r="I25" s="21">
        <v>0</v>
      </c>
      <c r="J25" s="19">
        <f t="shared" si="1"/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</row>
    <row r="26" spans="1:23" ht="24" customHeight="1">
      <c r="A26" s="58" t="s">
        <v>41</v>
      </c>
      <c r="B26" s="59"/>
      <c r="C26" s="58" t="s">
        <v>82</v>
      </c>
      <c r="D26" s="59"/>
      <c r="E26" s="46" t="s">
        <v>75</v>
      </c>
      <c r="F26" s="49" t="s">
        <v>51</v>
      </c>
      <c r="G26" s="12" t="s">
        <v>2</v>
      </c>
      <c r="H26" s="21">
        <f aca="true" t="shared" si="4" ref="H26:W26">SUM(H27:H30)</f>
        <v>652200</v>
      </c>
      <c r="I26" s="21">
        <f t="shared" si="4"/>
        <v>130000</v>
      </c>
      <c r="J26" s="19">
        <f t="shared" si="1"/>
        <v>53506.066999999995</v>
      </c>
      <c r="K26" s="21">
        <f t="shared" si="4"/>
        <v>0</v>
      </c>
      <c r="L26" s="22">
        <f t="shared" si="4"/>
        <v>100</v>
      </c>
      <c r="M26" s="22">
        <f t="shared" si="4"/>
        <v>1057.1</v>
      </c>
      <c r="N26" s="22">
        <f t="shared" si="4"/>
        <v>130</v>
      </c>
      <c r="O26" s="22">
        <f t="shared" si="4"/>
        <v>4689.78</v>
      </c>
      <c r="P26" s="20">
        <v>3695.7</v>
      </c>
      <c r="Q26" s="22">
        <f t="shared" si="4"/>
        <v>18003.887</v>
      </c>
      <c r="R26" s="22">
        <f t="shared" si="4"/>
        <v>342.6</v>
      </c>
      <c r="S26" s="22">
        <f t="shared" si="4"/>
        <v>500</v>
      </c>
      <c r="T26" s="22">
        <f t="shared" si="4"/>
        <v>1900</v>
      </c>
      <c r="U26" s="22">
        <f t="shared" si="4"/>
        <v>3765.7</v>
      </c>
      <c r="V26" s="22">
        <f t="shared" si="4"/>
        <v>5696.9</v>
      </c>
      <c r="W26" s="22">
        <f t="shared" si="4"/>
        <v>13624.4</v>
      </c>
    </row>
    <row r="27" spans="1:23" ht="24" customHeight="1">
      <c r="A27" s="60"/>
      <c r="B27" s="61"/>
      <c r="C27" s="60"/>
      <c r="D27" s="61"/>
      <c r="E27" s="47"/>
      <c r="F27" s="50"/>
      <c r="G27" s="4" t="s">
        <v>3</v>
      </c>
      <c r="H27" s="21">
        <v>530000</v>
      </c>
      <c r="I27" s="21">
        <v>30000</v>
      </c>
      <c r="J27" s="19">
        <f t="shared" si="1"/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</row>
    <row r="28" spans="1:23" ht="24" customHeight="1">
      <c r="A28" s="60"/>
      <c r="B28" s="61"/>
      <c r="C28" s="60"/>
      <c r="D28" s="61"/>
      <c r="E28" s="47"/>
      <c r="F28" s="50"/>
      <c r="G28" s="4" t="s">
        <v>4</v>
      </c>
      <c r="H28" s="21">
        <v>102200</v>
      </c>
      <c r="I28" s="21">
        <v>80000</v>
      </c>
      <c r="J28" s="19">
        <f t="shared" si="1"/>
        <v>48736.066999999995</v>
      </c>
      <c r="K28" s="21">
        <v>0</v>
      </c>
      <c r="L28" s="22">
        <v>0</v>
      </c>
      <c r="M28" s="20">
        <v>57.1</v>
      </c>
      <c r="N28" s="22">
        <v>100</v>
      </c>
      <c r="O28" s="22">
        <v>4589.78</v>
      </c>
      <c r="P28" s="22">
        <v>3695.7</v>
      </c>
      <c r="Q28" s="22">
        <v>18003.887</v>
      </c>
      <c r="R28" s="22">
        <v>312.6</v>
      </c>
      <c r="S28" s="22">
        <v>500</v>
      </c>
      <c r="T28" s="22">
        <v>0</v>
      </c>
      <c r="U28" s="22">
        <v>3265.7</v>
      </c>
      <c r="V28" s="22">
        <v>4848.9</v>
      </c>
      <c r="W28" s="22">
        <v>13362.4</v>
      </c>
    </row>
    <row r="29" spans="1:23" ht="21.75" customHeight="1">
      <c r="A29" s="60"/>
      <c r="B29" s="61"/>
      <c r="C29" s="60"/>
      <c r="D29" s="61"/>
      <c r="E29" s="47"/>
      <c r="F29" s="50"/>
      <c r="G29" s="4" t="s">
        <v>5</v>
      </c>
      <c r="H29" s="21">
        <v>20000</v>
      </c>
      <c r="I29" s="21">
        <v>20000</v>
      </c>
      <c r="J29" s="19">
        <f>SUM(K29:W29)</f>
        <v>5470</v>
      </c>
      <c r="K29" s="19">
        <v>0</v>
      </c>
      <c r="L29" s="20">
        <v>100</v>
      </c>
      <c r="M29" s="20">
        <v>1000</v>
      </c>
      <c r="N29" s="20">
        <v>30</v>
      </c>
      <c r="O29" s="20">
        <v>100</v>
      </c>
      <c r="P29" s="20">
        <v>700</v>
      </c>
      <c r="Q29" s="20">
        <v>0</v>
      </c>
      <c r="R29" s="20">
        <v>30</v>
      </c>
      <c r="S29" s="20">
        <v>0</v>
      </c>
      <c r="T29" s="20">
        <v>1900</v>
      </c>
      <c r="U29" s="20">
        <v>500</v>
      </c>
      <c r="V29" s="20">
        <v>848</v>
      </c>
      <c r="W29" s="20">
        <v>262</v>
      </c>
    </row>
    <row r="30" spans="1:23" ht="20.25" customHeight="1" hidden="1">
      <c r="A30" s="62"/>
      <c r="B30" s="63"/>
      <c r="C30" s="62"/>
      <c r="D30" s="63"/>
      <c r="E30" s="48"/>
      <c r="F30" s="51"/>
      <c r="G30" s="3" t="s">
        <v>13</v>
      </c>
      <c r="H30" s="21">
        <v>0</v>
      </c>
      <c r="I30" s="21">
        <v>0</v>
      </c>
      <c r="J30" s="19">
        <f t="shared" si="1"/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</row>
    <row r="31" spans="1:23" ht="24" customHeight="1">
      <c r="A31" s="58" t="s">
        <v>42</v>
      </c>
      <c r="B31" s="59"/>
      <c r="C31" s="58" t="s">
        <v>83</v>
      </c>
      <c r="D31" s="59"/>
      <c r="E31" s="46" t="s">
        <v>75</v>
      </c>
      <c r="F31" s="49" t="s">
        <v>51</v>
      </c>
      <c r="G31" s="12" t="s">
        <v>2</v>
      </c>
      <c r="H31" s="21">
        <f>SUM(H32:H35)</f>
        <v>200000</v>
      </c>
      <c r="I31" s="21">
        <f>I32+I33+I34</f>
        <v>30000</v>
      </c>
      <c r="J31" s="19">
        <f t="shared" si="1"/>
        <v>0</v>
      </c>
      <c r="K31" s="21">
        <f aca="true" t="shared" si="5" ref="K31:W31">SUM(K32:K35)</f>
        <v>0</v>
      </c>
      <c r="L31" s="22">
        <f t="shared" si="5"/>
        <v>0</v>
      </c>
      <c r="M31" s="22">
        <f t="shared" si="5"/>
        <v>0</v>
      </c>
      <c r="N31" s="22">
        <f t="shared" si="5"/>
        <v>0</v>
      </c>
      <c r="O31" s="22">
        <f t="shared" si="5"/>
        <v>0</v>
      </c>
      <c r="P31" s="22">
        <f t="shared" si="5"/>
        <v>0</v>
      </c>
      <c r="Q31" s="22">
        <f t="shared" si="5"/>
        <v>0</v>
      </c>
      <c r="R31" s="22">
        <f t="shared" si="5"/>
        <v>0</v>
      </c>
      <c r="S31" s="22">
        <f t="shared" si="5"/>
        <v>0</v>
      </c>
      <c r="T31" s="22">
        <f t="shared" si="5"/>
        <v>0</v>
      </c>
      <c r="U31" s="22">
        <f t="shared" si="5"/>
        <v>0</v>
      </c>
      <c r="V31" s="22">
        <f t="shared" si="5"/>
        <v>0</v>
      </c>
      <c r="W31" s="22">
        <f t="shared" si="5"/>
        <v>0</v>
      </c>
    </row>
    <row r="32" spans="1:23" ht="24" customHeight="1">
      <c r="A32" s="60"/>
      <c r="B32" s="61"/>
      <c r="C32" s="60"/>
      <c r="D32" s="61"/>
      <c r="E32" s="47"/>
      <c r="F32" s="50"/>
      <c r="G32" s="4" t="s">
        <v>3</v>
      </c>
      <c r="H32" s="21">
        <v>100000</v>
      </c>
      <c r="I32" s="21">
        <v>20000</v>
      </c>
      <c r="J32" s="19">
        <f t="shared" si="1"/>
        <v>0</v>
      </c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</row>
    <row r="33" spans="1:23" ht="24" customHeight="1">
      <c r="A33" s="60"/>
      <c r="B33" s="61"/>
      <c r="C33" s="60"/>
      <c r="D33" s="61"/>
      <c r="E33" s="47"/>
      <c r="F33" s="50"/>
      <c r="G33" s="4" t="s">
        <v>4</v>
      </c>
      <c r="H33" s="21">
        <v>0</v>
      </c>
      <c r="I33" s="21">
        <v>0</v>
      </c>
      <c r="J33" s="19">
        <f t="shared" si="1"/>
        <v>0</v>
      </c>
      <c r="K33" s="21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</row>
    <row r="34" spans="1:23" ht="24" customHeight="1">
      <c r="A34" s="60"/>
      <c r="B34" s="61"/>
      <c r="C34" s="60"/>
      <c r="D34" s="61"/>
      <c r="E34" s="47"/>
      <c r="F34" s="50"/>
      <c r="G34" s="4" t="s">
        <v>5</v>
      </c>
      <c r="H34" s="21">
        <v>100000</v>
      </c>
      <c r="I34" s="21">
        <v>10000</v>
      </c>
      <c r="J34" s="19">
        <f t="shared" si="1"/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</row>
    <row r="35" spans="1:23" ht="36.75" customHeight="1">
      <c r="A35" s="62"/>
      <c r="B35" s="63"/>
      <c r="C35" s="62"/>
      <c r="D35" s="63"/>
      <c r="E35" s="48"/>
      <c r="F35" s="51"/>
      <c r="G35" s="3" t="s">
        <v>13</v>
      </c>
      <c r="H35" s="21">
        <v>0</v>
      </c>
      <c r="I35" s="21">
        <v>0</v>
      </c>
      <c r="J35" s="19">
        <f t="shared" si="1"/>
        <v>0</v>
      </c>
      <c r="K35" s="21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</row>
    <row r="36" spans="1:23" ht="24" customHeight="1">
      <c r="A36" s="58" t="s">
        <v>76</v>
      </c>
      <c r="B36" s="59"/>
      <c r="C36" s="58"/>
      <c r="D36" s="59"/>
      <c r="E36" s="46" t="s">
        <v>77</v>
      </c>
      <c r="F36" s="49" t="s">
        <v>51</v>
      </c>
      <c r="G36" s="12" t="s">
        <v>2</v>
      </c>
      <c r="H36" s="21">
        <f>H37+H38+H39+H40</f>
        <v>20000</v>
      </c>
      <c r="I36" s="21">
        <f>I37+I38+I39+I40</f>
        <v>20000</v>
      </c>
      <c r="J36" s="19">
        <f t="shared" si="1"/>
        <v>0</v>
      </c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</row>
    <row r="37" spans="1:23" ht="24" customHeight="1">
      <c r="A37" s="60"/>
      <c r="B37" s="61"/>
      <c r="C37" s="60"/>
      <c r="D37" s="61"/>
      <c r="E37" s="47"/>
      <c r="F37" s="50"/>
      <c r="G37" s="4" t="s">
        <v>3</v>
      </c>
      <c r="H37" s="21">
        <v>20000</v>
      </c>
      <c r="I37" s="21">
        <v>20000</v>
      </c>
      <c r="J37" s="19">
        <f t="shared" si="1"/>
        <v>0</v>
      </c>
      <c r="K37" s="21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</row>
    <row r="38" spans="1:23" ht="24" customHeight="1">
      <c r="A38" s="60"/>
      <c r="B38" s="61"/>
      <c r="C38" s="60"/>
      <c r="D38" s="61"/>
      <c r="E38" s="47"/>
      <c r="F38" s="50"/>
      <c r="G38" s="4" t="s">
        <v>4</v>
      </c>
      <c r="H38" s="21">
        <v>0</v>
      </c>
      <c r="I38" s="21">
        <v>0</v>
      </c>
      <c r="J38" s="19">
        <f t="shared" si="1"/>
        <v>0</v>
      </c>
      <c r="K38" s="21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</row>
    <row r="39" spans="1:23" ht="24" customHeight="1">
      <c r="A39" s="60"/>
      <c r="B39" s="61"/>
      <c r="C39" s="60"/>
      <c r="D39" s="61"/>
      <c r="E39" s="47"/>
      <c r="F39" s="50"/>
      <c r="G39" s="4" t="s">
        <v>5</v>
      </c>
      <c r="H39" s="21">
        <v>0</v>
      </c>
      <c r="I39" s="21">
        <v>0</v>
      </c>
      <c r="J39" s="19">
        <f t="shared" si="1"/>
        <v>0</v>
      </c>
      <c r="K39" s="21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</row>
    <row r="40" spans="1:23" ht="15" customHeight="1">
      <c r="A40" s="62"/>
      <c r="B40" s="63"/>
      <c r="C40" s="62"/>
      <c r="D40" s="63"/>
      <c r="E40" s="48"/>
      <c r="F40" s="51"/>
      <c r="G40" s="3" t="s">
        <v>13</v>
      </c>
      <c r="H40" s="21">
        <v>0</v>
      </c>
      <c r="I40" s="21">
        <v>0</v>
      </c>
      <c r="J40" s="19">
        <f t="shared" si="1"/>
        <v>0</v>
      </c>
      <c r="K40" s="21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</row>
    <row r="41" spans="1:23" ht="24">
      <c r="A41" s="64" t="s">
        <v>6</v>
      </c>
      <c r="B41" s="65"/>
      <c r="C41" s="65"/>
      <c r="D41" s="65"/>
      <c r="E41" s="5"/>
      <c r="F41" s="5"/>
      <c r="G41" s="10" t="s">
        <v>2</v>
      </c>
      <c r="H41" s="23">
        <f>H11+H16+H21+H26+H31+H36</f>
        <v>1621300</v>
      </c>
      <c r="I41" s="23">
        <f aca="true" t="shared" si="6" ref="I41:W41">I11+I16+I21+I26+I31+I36</f>
        <v>737885.5</v>
      </c>
      <c r="J41" s="23">
        <f t="shared" si="1"/>
        <v>342955.44</v>
      </c>
      <c r="K41" s="23">
        <f t="shared" si="6"/>
        <v>0</v>
      </c>
      <c r="L41" s="24">
        <f t="shared" si="6"/>
        <v>6916</v>
      </c>
      <c r="M41" s="24">
        <f t="shared" si="6"/>
        <v>4689.9</v>
      </c>
      <c r="N41" s="24">
        <f t="shared" si="6"/>
        <v>9569.953000000001</v>
      </c>
      <c r="O41" s="24">
        <f t="shared" si="6"/>
        <v>17720.5</v>
      </c>
      <c r="P41" s="24">
        <f t="shared" si="6"/>
        <v>38915.7</v>
      </c>
      <c r="Q41" s="24">
        <f t="shared" si="6"/>
        <v>48003.887</v>
      </c>
      <c r="R41" s="24">
        <f t="shared" si="6"/>
        <v>44616.2</v>
      </c>
      <c r="S41" s="24">
        <f t="shared" si="6"/>
        <v>36953.6</v>
      </c>
      <c r="T41" s="24">
        <f t="shared" si="6"/>
        <v>22955.4</v>
      </c>
      <c r="U41" s="24">
        <f t="shared" si="6"/>
        <v>30683.2</v>
      </c>
      <c r="V41" s="24">
        <f t="shared" si="6"/>
        <v>19896.8</v>
      </c>
      <c r="W41" s="24">
        <f t="shared" si="6"/>
        <v>62034.3</v>
      </c>
    </row>
    <row r="42" spans="1:23" ht="27.75" customHeight="1">
      <c r="A42" s="66" t="s">
        <v>70</v>
      </c>
      <c r="B42" s="67"/>
      <c r="C42" s="67"/>
      <c r="D42" s="67"/>
      <c r="E42" s="6"/>
      <c r="F42" s="6"/>
      <c r="G42" s="10" t="s">
        <v>3</v>
      </c>
      <c r="H42" s="23">
        <f aca="true" t="shared" si="7" ref="H42:W45">H12+H17+H22+H27+H32+H37</f>
        <v>820000</v>
      </c>
      <c r="I42" s="23">
        <f t="shared" si="7"/>
        <v>220000</v>
      </c>
      <c r="J42" s="23">
        <f t="shared" si="1"/>
        <v>19953</v>
      </c>
      <c r="K42" s="23">
        <f t="shared" si="7"/>
        <v>0</v>
      </c>
      <c r="L42" s="24">
        <f t="shared" si="7"/>
        <v>5452</v>
      </c>
      <c r="M42" s="24">
        <f t="shared" si="7"/>
        <v>0</v>
      </c>
      <c r="N42" s="24">
        <f t="shared" si="7"/>
        <v>2069</v>
      </c>
      <c r="O42" s="24">
        <f t="shared" si="7"/>
        <v>3312</v>
      </c>
      <c r="P42" s="24">
        <f t="shared" si="7"/>
        <v>8220</v>
      </c>
      <c r="Q42" s="24">
        <f t="shared" si="7"/>
        <v>0</v>
      </c>
      <c r="R42" s="24">
        <f t="shared" si="7"/>
        <v>900</v>
      </c>
      <c r="S42" s="24">
        <f t="shared" si="7"/>
        <v>0</v>
      </c>
      <c r="T42" s="24">
        <f t="shared" si="7"/>
        <v>0</v>
      </c>
      <c r="U42" s="24">
        <f t="shared" si="7"/>
        <v>0</v>
      </c>
      <c r="V42" s="24">
        <f t="shared" si="7"/>
        <v>0</v>
      </c>
      <c r="W42" s="24">
        <f t="shared" si="7"/>
        <v>0</v>
      </c>
    </row>
    <row r="43" spans="1:23" ht="24.75" customHeight="1">
      <c r="A43" s="71"/>
      <c r="B43" s="72"/>
      <c r="C43" s="72"/>
      <c r="D43" s="72"/>
      <c r="E43" s="7"/>
      <c r="F43" s="7"/>
      <c r="G43" s="11" t="s">
        <v>4</v>
      </c>
      <c r="H43" s="23">
        <f t="shared" si="7"/>
        <v>581300</v>
      </c>
      <c r="I43" s="23">
        <f t="shared" si="7"/>
        <v>477885.5</v>
      </c>
      <c r="J43" s="23">
        <f t="shared" si="1"/>
        <v>318232.44</v>
      </c>
      <c r="K43" s="23">
        <f t="shared" si="7"/>
        <v>0</v>
      </c>
      <c r="L43" s="24">
        <f t="shared" si="7"/>
        <v>1364</v>
      </c>
      <c r="M43" s="24">
        <f t="shared" si="7"/>
        <v>3689.9</v>
      </c>
      <c r="N43" s="24">
        <f t="shared" si="7"/>
        <v>7470.953</v>
      </c>
      <c r="O43" s="24">
        <f t="shared" si="7"/>
        <v>14308.5</v>
      </c>
      <c r="P43" s="24">
        <f t="shared" si="7"/>
        <v>30695.7</v>
      </c>
      <c r="Q43" s="24">
        <f t="shared" si="7"/>
        <v>48003.887</v>
      </c>
      <c r="R43" s="24">
        <f t="shared" si="7"/>
        <v>43686.2</v>
      </c>
      <c r="S43" s="24">
        <f t="shared" si="7"/>
        <v>36953.6</v>
      </c>
      <c r="T43" s="24">
        <f t="shared" si="7"/>
        <v>21055.4</v>
      </c>
      <c r="U43" s="24">
        <f t="shared" si="7"/>
        <v>30183.2</v>
      </c>
      <c r="V43" s="24">
        <f t="shared" si="7"/>
        <v>19048.8</v>
      </c>
      <c r="W43" s="24">
        <f t="shared" si="7"/>
        <v>61772.3</v>
      </c>
    </row>
    <row r="44" spans="1:23" ht="27" customHeight="1">
      <c r="A44" s="71"/>
      <c r="B44" s="72"/>
      <c r="C44" s="72"/>
      <c r="D44" s="72"/>
      <c r="E44" s="7"/>
      <c r="F44" s="7"/>
      <c r="G44" s="11" t="s">
        <v>5</v>
      </c>
      <c r="H44" s="23">
        <f t="shared" si="7"/>
        <v>220000</v>
      </c>
      <c r="I44" s="23">
        <f t="shared" si="7"/>
        <v>40000</v>
      </c>
      <c r="J44" s="23">
        <f t="shared" si="1"/>
        <v>5470</v>
      </c>
      <c r="K44" s="23">
        <f t="shared" si="7"/>
        <v>0</v>
      </c>
      <c r="L44" s="24">
        <f t="shared" si="7"/>
        <v>100</v>
      </c>
      <c r="M44" s="24">
        <f t="shared" si="7"/>
        <v>1000</v>
      </c>
      <c r="N44" s="24">
        <f t="shared" si="7"/>
        <v>30</v>
      </c>
      <c r="O44" s="24">
        <f t="shared" si="7"/>
        <v>100</v>
      </c>
      <c r="P44" s="24">
        <f t="shared" si="7"/>
        <v>700</v>
      </c>
      <c r="Q44" s="24">
        <f t="shared" si="7"/>
        <v>0</v>
      </c>
      <c r="R44" s="24">
        <f t="shared" si="7"/>
        <v>30</v>
      </c>
      <c r="S44" s="24">
        <f t="shared" si="7"/>
        <v>0</v>
      </c>
      <c r="T44" s="24">
        <f t="shared" si="7"/>
        <v>1900</v>
      </c>
      <c r="U44" s="24">
        <f t="shared" si="7"/>
        <v>500</v>
      </c>
      <c r="V44" s="24">
        <f t="shared" si="7"/>
        <v>848</v>
      </c>
      <c r="W44" s="24">
        <f t="shared" si="7"/>
        <v>262</v>
      </c>
    </row>
    <row r="45" spans="1:23" ht="26.25" customHeight="1">
      <c r="A45" s="73"/>
      <c r="B45" s="74"/>
      <c r="C45" s="74"/>
      <c r="D45" s="74"/>
      <c r="E45" s="8"/>
      <c r="F45" s="8"/>
      <c r="G45" s="12" t="s">
        <v>13</v>
      </c>
      <c r="H45" s="23">
        <f t="shared" si="7"/>
        <v>0</v>
      </c>
      <c r="I45" s="23">
        <f t="shared" si="7"/>
        <v>0</v>
      </c>
      <c r="J45" s="23">
        <f t="shared" si="1"/>
        <v>0</v>
      </c>
      <c r="K45" s="23">
        <f t="shared" si="7"/>
        <v>0</v>
      </c>
      <c r="L45" s="24">
        <f t="shared" si="7"/>
        <v>0</v>
      </c>
      <c r="M45" s="24">
        <f t="shared" si="7"/>
        <v>0</v>
      </c>
      <c r="N45" s="24">
        <f t="shared" si="7"/>
        <v>0</v>
      </c>
      <c r="O45" s="24">
        <f t="shared" si="7"/>
        <v>0</v>
      </c>
      <c r="P45" s="24">
        <f t="shared" si="7"/>
        <v>0</v>
      </c>
      <c r="Q45" s="24">
        <f t="shared" si="7"/>
        <v>0</v>
      </c>
      <c r="R45" s="24">
        <f t="shared" si="7"/>
        <v>0</v>
      </c>
      <c r="S45" s="24">
        <f t="shared" si="7"/>
        <v>0</v>
      </c>
      <c r="T45" s="24">
        <f t="shared" si="7"/>
        <v>0</v>
      </c>
      <c r="U45" s="24">
        <f t="shared" si="7"/>
        <v>0</v>
      </c>
      <c r="V45" s="24">
        <f t="shared" si="7"/>
        <v>0</v>
      </c>
      <c r="W45" s="24">
        <f t="shared" si="7"/>
        <v>0</v>
      </c>
    </row>
    <row r="46" spans="8:23" ht="12.75">
      <c r="H46" s="25"/>
      <c r="I46" s="25"/>
      <c r="J46" s="25"/>
      <c r="K46" s="25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18" ht="18.75" hidden="1">
      <c r="A47" s="45" t="s">
        <v>39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14"/>
      <c r="M47" s="14"/>
      <c r="N47" s="16"/>
      <c r="P47" s="14"/>
      <c r="Q47" s="17"/>
      <c r="R47" s="14"/>
    </row>
    <row r="48" spans="1:18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14"/>
      <c r="Q48" s="17"/>
      <c r="R48" s="14"/>
    </row>
    <row r="49" spans="1:18" ht="12.75" customHeight="1" hidden="1">
      <c r="A49" s="75" t="s">
        <v>7</v>
      </c>
      <c r="B49" s="76"/>
      <c r="C49" s="75" t="s">
        <v>8</v>
      </c>
      <c r="D49" s="76"/>
      <c r="E49" s="81" t="s">
        <v>37</v>
      </c>
      <c r="F49" s="81"/>
      <c r="G49" s="81"/>
      <c r="H49" s="81"/>
      <c r="I49" s="81" t="s">
        <v>9</v>
      </c>
      <c r="J49" s="81"/>
      <c r="K49" s="81"/>
      <c r="L49" s="81"/>
      <c r="M49" s="81"/>
      <c r="N49" s="81"/>
      <c r="P49" s="14"/>
      <c r="Q49" s="17"/>
      <c r="R49" s="14"/>
    </row>
    <row r="50" spans="1:18" ht="12.75" customHeight="1" hidden="1">
      <c r="A50" s="77"/>
      <c r="B50" s="78"/>
      <c r="C50" s="77"/>
      <c r="D50" s="78"/>
      <c r="E50" s="68" t="s">
        <v>10</v>
      </c>
      <c r="F50" s="68" t="s">
        <v>11</v>
      </c>
      <c r="G50" s="81" t="s">
        <v>12</v>
      </c>
      <c r="H50" s="81"/>
      <c r="I50" s="81"/>
      <c r="J50" s="81"/>
      <c r="K50" s="81"/>
      <c r="L50" s="81"/>
      <c r="M50" s="81"/>
      <c r="N50" s="81"/>
      <c r="P50" s="14"/>
      <c r="Q50" s="17"/>
      <c r="R50" s="14"/>
    </row>
    <row r="51" spans="1:14" ht="12.75" hidden="1">
      <c r="A51" s="77"/>
      <c r="B51" s="78"/>
      <c r="C51" s="77"/>
      <c r="D51" s="78"/>
      <c r="E51" s="69"/>
      <c r="F51" s="69"/>
      <c r="G51" s="81"/>
      <c r="H51" s="81"/>
      <c r="I51" s="81"/>
      <c r="J51" s="81"/>
      <c r="K51" s="81"/>
      <c r="L51" s="81"/>
      <c r="M51" s="81"/>
      <c r="N51" s="81"/>
    </row>
    <row r="52" spans="1:14" ht="27" customHeight="1" hidden="1">
      <c r="A52" s="79"/>
      <c r="B52" s="80"/>
      <c r="C52" s="79"/>
      <c r="D52" s="80"/>
      <c r="E52" s="70"/>
      <c r="F52" s="70"/>
      <c r="G52" s="2" t="s">
        <v>38</v>
      </c>
      <c r="H52" s="2" t="s">
        <v>18</v>
      </c>
      <c r="I52" s="81"/>
      <c r="J52" s="81"/>
      <c r="K52" s="81"/>
      <c r="L52" s="81"/>
      <c r="M52" s="81"/>
      <c r="N52" s="81"/>
    </row>
    <row r="53" spans="1:14" ht="76.5" customHeight="1" hidden="1">
      <c r="A53" s="82" t="s">
        <v>44</v>
      </c>
      <c r="B53" s="83"/>
      <c r="C53" s="82" t="s">
        <v>45</v>
      </c>
      <c r="D53" s="83"/>
      <c r="E53" s="9" t="s">
        <v>49</v>
      </c>
      <c r="F53" s="9" t="s">
        <v>46</v>
      </c>
      <c r="G53" s="2"/>
      <c r="H53" s="13">
        <v>103.414</v>
      </c>
      <c r="I53" s="84" t="s">
        <v>54</v>
      </c>
      <c r="J53" s="84"/>
      <c r="K53" s="84"/>
      <c r="L53" s="84"/>
      <c r="M53" s="84"/>
      <c r="N53" s="84"/>
    </row>
    <row r="54" spans="1:14" ht="117" customHeight="1" hidden="1">
      <c r="A54" s="82" t="s">
        <v>43</v>
      </c>
      <c r="B54" s="83"/>
      <c r="C54" s="82" t="s">
        <v>47</v>
      </c>
      <c r="D54" s="83"/>
      <c r="E54" s="2" t="s">
        <v>50</v>
      </c>
      <c r="F54" s="2" t="s">
        <v>46</v>
      </c>
      <c r="G54" s="2"/>
      <c r="H54" s="13">
        <v>40</v>
      </c>
      <c r="I54" s="84"/>
      <c r="J54" s="84"/>
      <c r="K54" s="84"/>
      <c r="L54" s="84"/>
      <c r="M54" s="84"/>
      <c r="N54" s="84"/>
    </row>
    <row r="55" spans="1:14" ht="95.25" customHeight="1" hidden="1">
      <c r="A55" s="82" t="s">
        <v>41</v>
      </c>
      <c r="B55" s="83"/>
      <c r="C55" s="82" t="s">
        <v>48</v>
      </c>
      <c r="D55" s="83"/>
      <c r="E55" s="9" t="s">
        <v>52</v>
      </c>
      <c r="F55" s="9" t="s">
        <v>46</v>
      </c>
      <c r="G55" s="9"/>
      <c r="H55" s="13">
        <v>133</v>
      </c>
      <c r="I55" s="84"/>
      <c r="J55" s="84"/>
      <c r="K55" s="84"/>
      <c r="L55" s="84"/>
      <c r="M55" s="84"/>
      <c r="N55" s="84"/>
    </row>
    <row r="56" spans="1:11" ht="18.75" hidden="1">
      <c r="A56" s="88"/>
      <c r="B56" s="88"/>
      <c r="J56" s="86"/>
      <c r="K56" s="86"/>
    </row>
    <row r="57" spans="1:11" ht="19.5" customHeight="1" hidden="1">
      <c r="A57" s="85" t="s">
        <v>22</v>
      </c>
      <c r="B57" s="85"/>
      <c r="C57" s="85"/>
      <c r="J57" s="86"/>
      <c r="K57" s="86"/>
    </row>
    <row r="58" spans="1:11" ht="19.5" customHeight="1" hidden="1">
      <c r="A58" s="85" t="s">
        <v>14</v>
      </c>
      <c r="B58" s="85"/>
      <c r="C58" s="85"/>
      <c r="J58" s="86"/>
      <c r="K58" s="86"/>
    </row>
    <row r="59" spans="1:11" ht="19.5" customHeight="1" hidden="1">
      <c r="A59" s="85" t="s">
        <v>19</v>
      </c>
      <c r="B59" s="85"/>
      <c r="C59" s="85"/>
      <c r="J59" s="86"/>
      <c r="K59" s="86"/>
    </row>
    <row r="60" spans="1:14" ht="19.5" customHeight="1" hidden="1">
      <c r="A60" s="85" t="s">
        <v>20</v>
      </c>
      <c r="B60" s="85"/>
      <c r="C60" s="85"/>
      <c r="L60" s="87" t="s">
        <v>21</v>
      </c>
      <c r="M60" s="87"/>
      <c r="N60" s="87"/>
    </row>
    <row r="61" ht="12.75" hidden="1"/>
    <row r="63" ht="12.75">
      <c r="S63" s="18"/>
    </row>
    <row r="68" ht="12.75">
      <c r="T68">
        <f>1364+5549.7+8940.6+18458.2+31666.8+62104.5+63262.511+50853.24226+45390.76586+67104.592+53157.197+70033.326</f>
        <v>477885.43412</v>
      </c>
    </row>
  </sheetData>
  <sheetProtection/>
  <mergeCells count="68">
    <mergeCell ref="J58:K58"/>
    <mergeCell ref="E50:E52"/>
    <mergeCell ref="A59:C59"/>
    <mergeCell ref="J59:K59"/>
    <mergeCell ref="A60:C60"/>
    <mergeCell ref="L60:N60"/>
    <mergeCell ref="A56:B56"/>
    <mergeCell ref="J56:K56"/>
    <mergeCell ref="A57:C57"/>
    <mergeCell ref="J57:K57"/>
    <mergeCell ref="A58:C58"/>
    <mergeCell ref="A53:B53"/>
    <mergeCell ref="C53:D53"/>
    <mergeCell ref="I53:N55"/>
    <mergeCell ref="A54:B54"/>
    <mergeCell ref="C54:D54"/>
    <mergeCell ref="A55:B55"/>
    <mergeCell ref="C55:D55"/>
    <mergeCell ref="F50:F52"/>
    <mergeCell ref="A43:D43"/>
    <mergeCell ref="A44:D44"/>
    <mergeCell ref="A45:D45"/>
    <mergeCell ref="A47:K47"/>
    <mergeCell ref="A49:B52"/>
    <mergeCell ref="C49:D52"/>
    <mergeCell ref="E49:H49"/>
    <mergeCell ref="G50:H51"/>
    <mergeCell ref="I49:N52"/>
    <mergeCell ref="A41:D41"/>
    <mergeCell ref="A42:D42"/>
    <mergeCell ref="A36:B40"/>
    <mergeCell ref="C36:D40"/>
    <mergeCell ref="E36:E40"/>
    <mergeCell ref="F36:F40"/>
    <mergeCell ref="E26:E30"/>
    <mergeCell ref="F26:F30"/>
    <mergeCell ref="A31:B35"/>
    <mergeCell ref="C31:D35"/>
    <mergeCell ref="E31:E35"/>
    <mergeCell ref="F31:F35"/>
    <mergeCell ref="A26:B30"/>
    <mergeCell ref="C26:D30"/>
    <mergeCell ref="A16:B20"/>
    <mergeCell ref="C16:D20"/>
    <mergeCell ref="E16:E20"/>
    <mergeCell ref="F16:F20"/>
    <mergeCell ref="A21:B25"/>
    <mergeCell ref="C21:D25"/>
    <mergeCell ref="E21:E25"/>
    <mergeCell ref="F21:F25"/>
    <mergeCell ref="E11:E15"/>
    <mergeCell ref="F11:F15"/>
    <mergeCell ref="A8:B10"/>
    <mergeCell ref="C8:D10"/>
    <mergeCell ref="E8:E10"/>
    <mergeCell ref="F8:F10"/>
    <mergeCell ref="A11:B15"/>
    <mergeCell ref="C11:D15"/>
    <mergeCell ref="A3:W3"/>
    <mergeCell ref="A4:W4"/>
    <mergeCell ref="A5:W5"/>
    <mergeCell ref="G8:G10"/>
    <mergeCell ref="H8:W8"/>
    <mergeCell ref="H9:H10"/>
    <mergeCell ref="I9:I10"/>
    <mergeCell ref="J9:W9"/>
    <mergeCell ref="A6:W6"/>
    <mergeCell ref="A7:K7"/>
  </mergeCells>
  <printOptions/>
  <pageMargins left="0.44" right="0.2" top="0.23" bottom="0.4" header="0.5" footer="0.5"/>
  <pageSetup horizontalDpi="300" verticalDpi="300" orientation="landscape" paperSize="9" scale="48" r:id="rId1"/>
  <rowBreaks count="1" manualBreakCount="1">
    <brk id="4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23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2" width="15.7109375" style="0" customWidth="1"/>
    <col min="3" max="4" width="19.140625" style="0" customWidth="1"/>
    <col min="5" max="5" width="18.7109375" style="0" customWidth="1"/>
    <col min="6" max="6" width="11.421875" style="0" customWidth="1"/>
    <col min="7" max="7" width="12.00390625" style="0" customWidth="1"/>
    <col min="8" max="11" width="12.28125" style="0" customWidth="1"/>
    <col min="12" max="12" width="10.140625" style="15" customWidth="1"/>
    <col min="13" max="13" width="4.28125" style="15" customWidth="1"/>
    <col min="14" max="14" width="3.421875" style="15" customWidth="1"/>
    <col min="15" max="15" width="10.8515625" style="15" bestFit="1" customWidth="1"/>
    <col min="16" max="16" width="10.00390625" style="15" customWidth="1"/>
    <col min="17" max="23" width="10.8515625" style="15" bestFit="1" customWidth="1"/>
  </cols>
  <sheetData>
    <row r="2" spans="1:18" ht="18.75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P2" s="14"/>
      <c r="Q2" s="17"/>
      <c r="R2" s="14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P3" s="14"/>
      <c r="Q3" s="17"/>
      <c r="R3" s="14"/>
    </row>
    <row r="4" spans="1:18" ht="12.75" customHeight="1">
      <c r="A4" s="95" t="s">
        <v>7</v>
      </c>
      <c r="B4" s="96"/>
      <c r="C4" s="95" t="s">
        <v>8</v>
      </c>
      <c r="D4" s="96"/>
      <c r="E4" s="90" t="s">
        <v>59</v>
      </c>
      <c r="F4" s="90"/>
      <c r="G4" s="90"/>
      <c r="H4" s="90"/>
      <c r="I4" s="90" t="s">
        <v>56</v>
      </c>
      <c r="J4" s="90"/>
      <c r="K4" s="90"/>
      <c r="L4" s="90"/>
      <c r="M4" s="90"/>
      <c r="N4" s="90"/>
      <c r="P4" s="14"/>
      <c r="Q4" s="17"/>
      <c r="R4" s="14"/>
    </row>
    <row r="5" spans="1:18" ht="12.75" customHeight="1">
      <c r="A5" s="97"/>
      <c r="B5" s="98"/>
      <c r="C5" s="97"/>
      <c r="D5" s="98"/>
      <c r="E5" s="91" t="s">
        <v>10</v>
      </c>
      <c r="F5" s="91" t="s">
        <v>11</v>
      </c>
      <c r="G5" s="90" t="s">
        <v>12</v>
      </c>
      <c r="H5" s="90"/>
      <c r="I5" s="90"/>
      <c r="J5" s="90"/>
      <c r="K5" s="90"/>
      <c r="L5" s="90"/>
      <c r="M5" s="90"/>
      <c r="N5" s="90"/>
      <c r="P5" s="14"/>
      <c r="Q5" s="17"/>
      <c r="R5" s="14"/>
    </row>
    <row r="6" spans="1:14" ht="12.75">
      <c r="A6" s="97"/>
      <c r="B6" s="98"/>
      <c r="C6" s="97"/>
      <c r="D6" s="98"/>
      <c r="E6" s="92"/>
      <c r="F6" s="92"/>
      <c r="G6" s="90"/>
      <c r="H6" s="90"/>
      <c r="I6" s="90"/>
      <c r="J6" s="90"/>
      <c r="K6" s="90"/>
      <c r="L6" s="90"/>
      <c r="M6" s="90"/>
      <c r="N6" s="90"/>
    </row>
    <row r="7" spans="1:14" ht="27" customHeight="1">
      <c r="A7" s="99"/>
      <c r="B7" s="100"/>
      <c r="C7" s="99"/>
      <c r="D7" s="100"/>
      <c r="E7" s="93"/>
      <c r="F7" s="93"/>
      <c r="G7" s="31" t="s">
        <v>38</v>
      </c>
      <c r="H7" s="31" t="s">
        <v>18</v>
      </c>
      <c r="I7" s="90"/>
      <c r="J7" s="90"/>
      <c r="K7" s="90"/>
      <c r="L7" s="90"/>
      <c r="M7" s="90"/>
      <c r="N7" s="90"/>
    </row>
    <row r="8" spans="1:14" ht="76.5" customHeight="1">
      <c r="A8" s="82" t="s">
        <v>44</v>
      </c>
      <c r="B8" s="83"/>
      <c r="C8" s="82" t="s">
        <v>45</v>
      </c>
      <c r="D8" s="83"/>
      <c r="E8" s="9" t="s">
        <v>49</v>
      </c>
      <c r="F8" s="9" t="s">
        <v>46</v>
      </c>
      <c r="G8" s="2"/>
      <c r="H8" s="13">
        <v>103.414</v>
      </c>
      <c r="I8" s="84" t="s">
        <v>84</v>
      </c>
      <c r="J8" s="84"/>
      <c r="K8" s="84"/>
      <c r="L8" s="84"/>
      <c r="M8" s="84"/>
      <c r="N8" s="84"/>
    </row>
    <row r="9" spans="1:14" ht="117" customHeight="1">
      <c r="A9" s="82" t="s">
        <v>43</v>
      </c>
      <c r="B9" s="83"/>
      <c r="C9" s="82" t="s">
        <v>55</v>
      </c>
      <c r="D9" s="83"/>
      <c r="E9" s="2" t="s">
        <v>53</v>
      </c>
      <c r="F9" s="2" t="s">
        <v>46</v>
      </c>
      <c r="G9" s="2"/>
      <c r="H9" s="13">
        <v>40</v>
      </c>
      <c r="I9" s="84"/>
      <c r="J9" s="84"/>
      <c r="K9" s="84"/>
      <c r="L9" s="84"/>
      <c r="M9" s="84"/>
      <c r="N9" s="84"/>
    </row>
    <row r="10" spans="1:14" ht="95.25" customHeight="1">
      <c r="A10" s="82" t="s">
        <v>41</v>
      </c>
      <c r="B10" s="83"/>
      <c r="C10" s="82" t="s">
        <v>48</v>
      </c>
      <c r="D10" s="83"/>
      <c r="E10" s="28" t="s">
        <v>52</v>
      </c>
      <c r="F10" s="9" t="s">
        <v>46</v>
      </c>
      <c r="G10" s="9"/>
      <c r="H10" s="13">
        <v>133</v>
      </c>
      <c r="I10" s="84"/>
      <c r="J10" s="84"/>
      <c r="K10" s="84"/>
      <c r="L10" s="84"/>
      <c r="M10" s="84"/>
      <c r="N10" s="84"/>
    </row>
    <row r="11" spans="1:11" ht="18.75">
      <c r="A11" s="88"/>
      <c r="B11" s="88"/>
      <c r="I11" t="s">
        <v>78</v>
      </c>
      <c r="J11" s="86"/>
      <c r="K11" s="86"/>
    </row>
    <row r="12" spans="1:11" ht="19.5" customHeight="1">
      <c r="A12" s="85"/>
      <c r="B12" s="85"/>
      <c r="C12" s="85"/>
      <c r="J12" s="86"/>
      <c r="K12" s="86"/>
    </row>
    <row r="13" spans="1:11" ht="19.5" customHeight="1">
      <c r="A13" s="45" t="s">
        <v>60</v>
      </c>
      <c r="B13" s="45"/>
      <c r="C13" s="45"/>
      <c r="J13" s="86"/>
      <c r="K13" s="86"/>
    </row>
    <row r="14" spans="1:6" ht="19.5" customHeight="1">
      <c r="A14" s="45" t="s">
        <v>61</v>
      </c>
      <c r="B14" s="45"/>
      <c r="C14" s="45"/>
      <c r="E14" s="34" t="s">
        <v>58</v>
      </c>
      <c r="F14" s="94"/>
    </row>
    <row r="15" spans="1:14" ht="19.5" customHeight="1">
      <c r="A15" s="85"/>
      <c r="B15" s="85"/>
      <c r="C15" s="85"/>
      <c r="K15" s="89"/>
      <c r="L15" s="89"/>
      <c r="M15" s="89"/>
      <c r="N15" s="89"/>
    </row>
    <row r="18" ht="12.75">
      <c r="S18" s="18"/>
    </row>
    <row r="23" ht="12.75">
      <c r="T23">
        <f>1364+5549.7+8940.6+18458.2+31666.8+62104.5+63262.511+50853.24226+45390.76586+67104.592+53157.197+70033.326</f>
        <v>477885.43412</v>
      </c>
    </row>
  </sheetData>
  <sheetProtection/>
  <mergeCells count="25">
    <mergeCell ref="E4:H4"/>
    <mergeCell ref="A9:B9"/>
    <mergeCell ref="C9:D9"/>
    <mergeCell ref="A10:B10"/>
    <mergeCell ref="C10:D10"/>
    <mergeCell ref="A4:B7"/>
    <mergeCell ref="C4:D7"/>
    <mergeCell ref="F5:F7"/>
    <mergeCell ref="J13:K13"/>
    <mergeCell ref="G5:H6"/>
    <mergeCell ref="A14:C14"/>
    <mergeCell ref="E14:F14"/>
    <mergeCell ref="A13:C13"/>
    <mergeCell ref="A8:B8"/>
    <mergeCell ref="C8:D8"/>
    <mergeCell ref="A15:C15"/>
    <mergeCell ref="A2:N2"/>
    <mergeCell ref="K15:N15"/>
    <mergeCell ref="A11:B11"/>
    <mergeCell ref="J11:K11"/>
    <mergeCell ref="A12:C12"/>
    <mergeCell ref="J12:K12"/>
    <mergeCell ref="I8:N10"/>
    <mergeCell ref="I4:N7"/>
    <mergeCell ref="E5:E7"/>
  </mergeCells>
  <printOptions/>
  <pageMargins left="0.44" right="0.2" top="0.54" bottom="0.4" header="0.39" footer="0.5"/>
  <pageSetup horizontalDpi="300" verticalDpi="300" orientation="landscape" paperSize="9" scale="80" r:id="rId1"/>
  <headerFooter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РАДА1</cp:lastModifiedBy>
  <cp:lastPrinted>2016-11-02T08:24:34Z</cp:lastPrinted>
  <dcterms:created xsi:type="dcterms:W3CDTF">1996-10-08T23:32:33Z</dcterms:created>
  <dcterms:modified xsi:type="dcterms:W3CDTF">2016-12-06T10:31:32Z</dcterms:modified>
  <cp:category/>
  <cp:version/>
  <cp:contentType/>
  <cp:contentStatus/>
</cp:coreProperties>
</file>