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45" windowWidth="6000" windowHeight="6780" activeTab="0"/>
  </bookViews>
  <sheets>
    <sheet name="2016 рік" sheetId="1" r:id="rId1"/>
  </sheets>
  <definedNames>
    <definedName name="_xlnm.Print_Titles" localSheetId="0">'2016 рік'!$79:$82</definedName>
    <definedName name="_xlnm.Print_Area" localSheetId="0">'2016 рік'!$A$1:$D$345</definedName>
    <definedName name="уточнение">#REF!</definedName>
  </definedNames>
  <calcPr fullCalcOnLoad="1"/>
</workbook>
</file>

<file path=xl/sharedStrings.xml><?xml version="1.0" encoding="utf-8"?>
<sst xmlns="http://schemas.openxmlformats.org/spreadsheetml/2006/main" count="531" uniqueCount="390">
  <si>
    <t xml:space="preserve">      Національна програма інформатизації </t>
  </si>
  <si>
    <t xml:space="preserve">     Програма стабілізації та соціально-економічного розвитку територій </t>
  </si>
  <si>
    <t xml:space="preserve">     Видатки на запобігання та ліквідацію надзвичайних ситуацій та наслідків стихійного лиха </t>
  </si>
  <si>
    <t>180410</t>
  </si>
  <si>
    <t>240602</t>
  </si>
  <si>
    <t xml:space="preserve">     УС Ь О Г О     Д  О Х О Д І В</t>
  </si>
  <si>
    <t xml:space="preserve">     Податок на прибуток підприємств </t>
  </si>
  <si>
    <t>250376</t>
  </si>
  <si>
    <t xml:space="preserve">     Спеціальні загальноосвітні школи-інтернати, школи та інші заклади освіти для дітей з вадами у фізичному чи розумовому розвитку</t>
  </si>
  <si>
    <t xml:space="preserve">     Податки на доходи, податки на прибуток, податки на збільшення ринкової вартості</t>
  </si>
  <si>
    <t xml:space="preserve">     Інші неподаткові надходження</t>
  </si>
  <si>
    <t xml:space="preserve">В И Д А Т К И   </t>
  </si>
  <si>
    <t xml:space="preserve">     Будинки дитини</t>
  </si>
  <si>
    <t xml:space="preserve">     Станції переливання крові</t>
  </si>
  <si>
    <t xml:space="preserve">     Загальні і спеціалізовані стоматологічні поліклініки</t>
  </si>
  <si>
    <t>150114</t>
  </si>
  <si>
    <t>100202</t>
  </si>
  <si>
    <t xml:space="preserve">     Інші видатки</t>
  </si>
  <si>
    <t xml:space="preserve">     Театри</t>
  </si>
  <si>
    <t xml:space="preserve">     Бібліотеки</t>
  </si>
  <si>
    <t xml:space="preserve">     Музеї і виставки</t>
  </si>
  <si>
    <t xml:space="preserve">     Інші культурно-освітні заклади та заходи </t>
  </si>
  <si>
    <t xml:space="preserve">     Книговидання</t>
  </si>
  <si>
    <t xml:space="preserve">     Резервний фонд</t>
  </si>
  <si>
    <t xml:space="preserve">     Інші субвенції</t>
  </si>
  <si>
    <t xml:space="preserve">     РАЗОМ ВИДАТКІВ ПО СПЕЦІАЛЬНОМУ ФОНДУ </t>
  </si>
  <si>
    <t>СОЦІАЛЬНО-КУЛЬТУРНА  СФЕРА 
ТА СОЦІАЛЬНИЙ  ЗАХИСТ  НАСЕЛЕННЯ</t>
  </si>
  <si>
    <t xml:space="preserve"> Д О Х О Д И</t>
  </si>
  <si>
    <t xml:space="preserve"> 110000</t>
  </si>
  <si>
    <t xml:space="preserve"> 120000</t>
  </si>
  <si>
    <t>Соціальний захист та соціальне</t>
  </si>
  <si>
    <t xml:space="preserve"> КФКВ</t>
  </si>
  <si>
    <t>КФКД</t>
  </si>
  <si>
    <t>у тому числі:</t>
  </si>
  <si>
    <t>РАЗОМ ПО СОЦІАЛЬНО-КУЛЬТУРНІЙ СФЕРІ ТА СОЦІАЛЬНОМУ ЗАХИСТУ НАСЕЛЕННЯ</t>
  </si>
  <si>
    <t>СПЕЦІАЛЬНИЙ ФОНД</t>
  </si>
  <si>
    <t>РАЗОМ  ДОХОДІВ</t>
  </si>
  <si>
    <t>РАЗОМ ДОХОДІВ ПО ЗАГАЛЬНОМУ ФОНДУ</t>
  </si>
  <si>
    <t>РАЗОМ ВИДАТКІВ ПО ЗАГАЛЬНОМУ ФОНДУ</t>
  </si>
  <si>
    <t>Від органів державного управління</t>
  </si>
  <si>
    <t xml:space="preserve">Власні надходження бюджетних установ </t>
  </si>
  <si>
    <t xml:space="preserve">Транспорт, дорожнє господарство, зв’язок, </t>
  </si>
  <si>
    <t>у   тому   числі:</t>
  </si>
  <si>
    <t xml:space="preserve">     Плата за надання адміністративних послуг</t>
  </si>
  <si>
    <t>І. ВИДАТКИ, ВІДНЕСЕНІ ДО ОСНОВНИХ ГРУП,  УСЬОГО</t>
  </si>
  <si>
    <t>забезпечення, усього,</t>
  </si>
  <si>
    <t>Державне управління, усього,</t>
  </si>
  <si>
    <t>Освіта, усього,</t>
  </si>
  <si>
    <t>Культура і мистецтво, усього,</t>
  </si>
  <si>
    <t>Засоби масової інформації, усього,</t>
  </si>
  <si>
    <t>Фізична культура і спорт, усього,</t>
  </si>
  <si>
    <t>ІІ. ВИДАТКИ, НЕ ВІДНЕСЕНІ ДО ОСНОВНИХ ГРУП 
 (крім трансфертів з державного бюджету), УСЬОГО,</t>
  </si>
  <si>
    <t xml:space="preserve">    Усього видатків</t>
  </si>
  <si>
    <t>Будівництво, усього,</t>
  </si>
  <si>
    <t>телекомунікації та інформатика, усього,</t>
  </si>
  <si>
    <t xml:space="preserve">Цільові фонди, усього, </t>
  </si>
  <si>
    <t>Видатки, не віднесені до основних груп, усього,</t>
  </si>
  <si>
    <t>ЗАГАЛЬНИЙ ФОНД</t>
  </si>
  <si>
    <t>грн</t>
  </si>
  <si>
    <t>010116</t>
  </si>
  <si>
    <t>010000</t>
  </si>
  <si>
    <t xml:space="preserve"> 070000</t>
  </si>
  <si>
    <t>070301</t>
  </si>
  <si>
    <t>070302</t>
  </si>
  <si>
    <t>070303</t>
  </si>
  <si>
    <t>070304</t>
  </si>
  <si>
    <t>070307</t>
  </si>
  <si>
    <t>070401</t>
  </si>
  <si>
    <t>070601</t>
  </si>
  <si>
    <t>070602</t>
  </si>
  <si>
    <t>070701</t>
  </si>
  <si>
    <t>070702</t>
  </si>
  <si>
    <t>070802</t>
  </si>
  <si>
    <t>070803</t>
  </si>
  <si>
    <t>070804</t>
  </si>
  <si>
    <t>070807</t>
  </si>
  <si>
    <t>080000</t>
  </si>
  <si>
    <t>080101</t>
  </si>
  <si>
    <t>080201</t>
  </si>
  <si>
    <t>080204</t>
  </si>
  <si>
    <t>080205</t>
  </si>
  <si>
    <t>080207</t>
  </si>
  <si>
    <t>080208</t>
  </si>
  <si>
    <t>080400</t>
  </si>
  <si>
    <t>080500</t>
  </si>
  <si>
    <t>080704</t>
  </si>
  <si>
    <t>081001</t>
  </si>
  <si>
    <t>081002</t>
  </si>
  <si>
    <t>081003</t>
  </si>
  <si>
    <t>081010</t>
  </si>
  <si>
    <t>090000</t>
  </si>
  <si>
    <t>090412</t>
  </si>
  <si>
    <t>090601</t>
  </si>
  <si>
    <t>090700</t>
  </si>
  <si>
    <t>090802</t>
  </si>
  <si>
    <t>090901</t>
  </si>
  <si>
    <t>091101</t>
  </si>
  <si>
    <t>091102</t>
  </si>
  <si>
    <t>091103</t>
  </si>
  <si>
    <t>091104</t>
  </si>
  <si>
    <t>091106</t>
  </si>
  <si>
    <t>091107</t>
  </si>
  <si>
    <t>091108</t>
  </si>
  <si>
    <t>091209</t>
  </si>
  <si>
    <t>091210</t>
  </si>
  <si>
    <t>091212</t>
  </si>
  <si>
    <t>091214</t>
  </si>
  <si>
    <t>080102</t>
  </si>
  <si>
    <t>080203</t>
  </si>
  <si>
    <t>080300</t>
  </si>
  <si>
    <t>080209</t>
  </si>
  <si>
    <t xml:space="preserve"> 900204</t>
  </si>
  <si>
    <t>900204</t>
  </si>
  <si>
    <t>250404</t>
  </si>
  <si>
    <t>090417</t>
  </si>
  <si>
    <t>130106</t>
  </si>
  <si>
    <t>180109</t>
  </si>
  <si>
    <t>ПОДАТКОВІ НАДХОДЖЕННЯ</t>
  </si>
  <si>
    <t>НЕПОДАТКОВІ НАДХОДЖЕННЯ</t>
  </si>
  <si>
    <t>ОФІЦІЙНІ ТРАНСФЕРТИ</t>
  </si>
  <si>
    <t>Податки на власність</t>
  </si>
  <si>
    <t>Інші неподаткові надходження</t>
  </si>
  <si>
    <t>250000</t>
  </si>
  <si>
    <t>250344</t>
  </si>
  <si>
    <t>250324</t>
  </si>
  <si>
    <t>250380</t>
  </si>
  <si>
    <t>150202</t>
  </si>
  <si>
    <t xml:space="preserve">     Доходи від власності та підприємницької діяльності</t>
  </si>
  <si>
    <t>091304</t>
  </si>
  <si>
    <t>091303</t>
  </si>
  <si>
    <t xml:space="preserve">     Центри екстреної медичної допомоги та медицини катастроф, станції екстреної (швидкої) медичної допомоги</t>
  </si>
  <si>
    <t>250913</t>
  </si>
  <si>
    <t>250914</t>
  </si>
  <si>
    <t xml:space="preserve">     Кошти, що надходять з інших бюджетів</t>
  </si>
  <si>
    <t>081009</t>
  </si>
  <si>
    <t>081008</t>
  </si>
  <si>
    <t>090212</t>
  </si>
  <si>
    <t xml:space="preserve">     Інші надходження</t>
  </si>
  <si>
    <t>Доходи від операцій з капіталом</t>
  </si>
  <si>
    <t>210105</t>
  </si>
  <si>
    <t>100000</t>
  </si>
  <si>
    <t>130112</t>
  </si>
  <si>
    <t xml:space="preserve">     Плата за використання інших природних ресурсів</t>
  </si>
  <si>
    <r>
      <t>Охорона здоров</t>
    </r>
    <r>
      <rPr>
        <b/>
        <sz val="20"/>
        <rFont val="Arial"/>
        <family val="2"/>
      </rPr>
      <t>’</t>
    </r>
    <r>
      <rPr>
        <b/>
        <sz val="20"/>
        <rFont val="Times New Roman"/>
        <family val="1"/>
      </rPr>
      <t>я, усього,</t>
    </r>
  </si>
  <si>
    <r>
      <t>Транспорт, дорожнє господарство, зв</t>
    </r>
    <r>
      <rPr>
        <b/>
        <sz val="20"/>
        <rFont val="Arial"/>
        <family val="2"/>
      </rPr>
      <t>’</t>
    </r>
    <r>
      <rPr>
        <b/>
        <sz val="20"/>
        <rFont val="Times New Roman"/>
        <family val="1"/>
      </rPr>
      <t>язок, телекомунікації та інформатика, усього,</t>
    </r>
  </si>
  <si>
    <t xml:space="preserve">     Адміністративні збори та платежі, доходи від некомерційної господарської діяльності</t>
  </si>
  <si>
    <t xml:space="preserve">    Екологічний податок</t>
  </si>
  <si>
    <t>Інші податки та збори</t>
  </si>
  <si>
    <t xml:space="preserve">      Інші субвенції</t>
  </si>
  <si>
    <t>070501</t>
  </si>
  <si>
    <t>070806</t>
  </si>
  <si>
    <t>130114</t>
  </si>
  <si>
    <t>130115</t>
  </si>
  <si>
    <t>180409</t>
  </si>
  <si>
    <t>170901</t>
  </si>
  <si>
    <t>Інші послуги, пов'язані з економічною діяльністю, усього,</t>
  </si>
  <si>
    <t>180000</t>
  </si>
  <si>
    <t>150120</t>
  </si>
  <si>
    <t>150101</t>
  </si>
  <si>
    <t>ДОХОДИ ВІД ОПЕРАЦІЙ З КАПІТАЛОМ</t>
  </si>
  <si>
    <t>150000</t>
  </si>
  <si>
    <t>150201</t>
  </si>
  <si>
    <t xml:space="preserve">РАЗОМ ДОХОДІВ ПО СПЕЦІАЛЬНОМУ ФОНДУ </t>
  </si>
  <si>
    <t xml:space="preserve"> Інші послуги, пов’язані з економічною діяльністю, усього,</t>
  </si>
  <si>
    <t>ОФІЦІЙНІ ТРАНСФЕРТИ 
ОРГАНАМ ДЕРЖАВНОГО УПРАВЛІННЯ</t>
  </si>
  <si>
    <t xml:space="preserve">     Надходження від орендної плати за користування цілісним майновим комплексом та іншим державним майном  </t>
  </si>
  <si>
    <t xml:space="preserve">     Надходження коштів від Державного фонду дорогоцінних металів і дорогоцінного каміння  </t>
  </si>
  <si>
    <t xml:space="preserve">    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</si>
  <si>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    Податок з власників транспортних засобів та інших самохідних машин і механізмів  </t>
  </si>
  <si>
    <t xml:space="preserve">    Збір за забруднення навколишнього природного середовища  </t>
  </si>
  <si>
    <t xml:space="preserve"> Надходження коштів від відшкодування втрат сільськогосподарського і лісогосподарського виробництва  </t>
  </si>
  <si>
    <t xml:space="preserve">     Доходи від операцій з кредитування та надання гарантій  </t>
  </si>
  <si>
    <t>091206</t>
  </si>
  <si>
    <t xml:space="preserve">     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 </t>
  </si>
  <si>
    <t xml:space="preserve">     Позашкільні заклади освіти, заходи із позашкільної роботи з дітьми </t>
  </si>
  <si>
    <t xml:space="preserve">     Професійно-технічні заклади освіти </t>
  </si>
  <si>
    <t xml:space="preserve">     Вищі заклади освіти I та II рівнів акредитації </t>
  </si>
  <si>
    <t xml:space="preserve">     Вищі заклади освіти III та IV рівнів акредитації </t>
  </si>
  <si>
    <t xml:space="preserve">     Інші заклади і заходи післядипломної освіти </t>
  </si>
  <si>
    <t xml:space="preserve">     Методична робота, інші заходи у сфері народної освіти </t>
  </si>
  <si>
    <t xml:space="preserve">     Служби технічного нагляду за будівництвом і капітальним ремонтом </t>
  </si>
  <si>
    <t xml:space="preserve">     Інші освітні програми </t>
  </si>
  <si>
    <t xml:space="preserve">     Централізовані бухгалтерії обласних, міських, районних відділів освіти </t>
  </si>
  <si>
    <t xml:space="preserve">     Інші заклади освіти </t>
  </si>
  <si>
    <t xml:space="preserve">     Територіальні медичні об'єднання </t>
  </si>
  <si>
    <t xml:space="preserve">     Перинатальні центри, пологові будинки</t>
  </si>
  <si>
    <t xml:space="preserve">     Санаторії для хворих туберкульозом </t>
  </si>
  <si>
    <t xml:space="preserve">     Санаторії для дітей та підлітків (нетуберкульозні) </t>
  </si>
  <si>
    <t xml:space="preserve">     Медико-соціальні експертні комісії </t>
  </si>
  <si>
    <t xml:space="preserve">     Програми і централізовані заходи профілактики СНІДу </t>
  </si>
  <si>
    <t xml:space="preserve">     Забезпечення централізованих заходів з лікування хворих на цукровий та нецукровий діабет </t>
  </si>
  <si>
    <t xml:space="preserve">     Централізовані заходи з лікування онкологічних хворих </t>
  </si>
  <si>
    <t xml:space="preserve">     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 </t>
  </si>
  <si>
    <t xml:space="preserve">   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</si>
  <si>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 xml:space="preserve">     Інші видатки на соціальний захист населення </t>
  </si>
  <si>
    <t xml:space="preserve">     Будинки-інтернати для малолітніх інвалідів </t>
  </si>
  <si>
    <t xml:space="preserve">     Інші програми соціального захисту дітей </t>
  </si>
  <si>
    <t xml:space="preserve">    Будинки-інтернати (пансіонати) для літніх людей та інвалідів системи соціального захисту </t>
  </si>
  <si>
    <t xml:space="preserve">     Соціальні програми і заходи державних органів у справах молоді </t>
  </si>
  <si>
    <t xml:space="preserve">     Інші видатки </t>
  </si>
  <si>
    <t xml:space="preserve">     Соціальні програми і заходи державних органів у справах сім'ї </t>
  </si>
  <si>
    <t xml:space="preserve">    Встановлення телефонів інвалідам I та II груп </t>
  </si>
  <si>
    <t xml:space="preserve">    Соціальні програми і заходи державних органів з питань забезпечення рівних прав та можливостей жінок і чоловіків </t>
  </si>
  <si>
    <t xml:space="preserve">    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</si>
  <si>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 xml:space="preserve">     Філармонії, музичні колективи і ансамблі та інші мистецькі заклади та заходи </t>
  </si>
  <si>
    <t xml:space="preserve">     Палаци і будинки культури, клуби та інші заклади клубного типу </t>
  </si>
  <si>
    <t xml:space="preserve">     Проведення навчально-тренувальних зборів і змагань з неолімпійських видів спорту </t>
  </si>
  <si>
    <t xml:space="preserve">     Забезпечення підготовки спортсменів вищих категорій школами вищої спортивної майстерності </t>
  </si>
  <si>
    <t xml:space="preserve">     Видатки на утримання центрів з інвалідного спорту і реабілітаційних шкіл </t>
  </si>
  <si>
    <t xml:space="preserve">     Проведення навчально-тренувальних зборів і змагань </t>
  </si>
  <si>
    <t xml:space="preserve">     Проведення навчально-тренувальних зборів і змагань (які проводяться громадськими організаціями фізкультурно-спортивної спрямованості) </t>
  </si>
  <si>
    <t>Житлово-комунальне господарство, усього,</t>
  </si>
  <si>
    <t xml:space="preserve">      Водопровідно-каналізаційне господарство </t>
  </si>
  <si>
    <t xml:space="preserve">    Загальноосвітні школи-інтернати для дітей-сиріт та дітей, які залишилися без піклування батьків</t>
  </si>
  <si>
    <t xml:space="preserve">     Служби технічного нагляду за будівництвом і капітальним ремонтом</t>
  </si>
  <si>
    <t xml:space="preserve">    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 </t>
  </si>
  <si>
    <t xml:space="preserve">    Дитячі будинки (в т. ч. сімейного типу, прийомні сім'ї) </t>
  </si>
  <si>
    <t xml:space="preserve">    Органи місцевого самоврядування </t>
  </si>
  <si>
    <t xml:space="preserve">     Будинки дитини </t>
  </si>
  <si>
    <t xml:space="preserve">     Станції переливання крові </t>
  </si>
  <si>
    <t xml:space="preserve">     Поліклініки і амбулаторії (крім спеціалізованих поліклінік та загальних і спеціалізованих стоматологічних поліклінік) </t>
  </si>
  <si>
    <t xml:space="preserve">     Обробка інформації з нарахування та виплати допомог і компенсацій </t>
  </si>
  <si>
    <t xml:space="preserve">     Інші установи та заклади </t>
  </si>
  <si>
    <t xml:space="preserve">   Утримання та навчально-тренувальна робота дитячо-юнацьких спортивних шкіл </t>
  </si>
  <si>
    <t xml:space="preserve">      Інші видатки </t>
  </si>
  <si>
    <t xml:space="preserve">       Проведення невідкладних відновлювальних робіт, будівництво та реконструкція лікарень загального профілю </t>
  </si>
  <si>
    <t xml:space="preserve">       Будівництво та розвиток мережі метрополітенів </t>
  </si>
  <si>
    <t xml:space="preserve">       Розробка схем та проектних рішень масового застосування </t>
  </si>
  <si>
    <t xml:space="preserve">       Національна програма інформатизації </t>
  </si>
  <si>
    <t xml:space="preserve">      Видатки на запобігання та ліквідацію надзвичайних ситуацій та наслідків стихійного лиха </t>
  </si>
  <si>
    <t xml:space="preserve">      Охорона та раціональне використання природних ресурсів </t>
  </si>
  <si>
    <t xml:space="preserve">      Утилізація відходів </t>
  </si>
  <si>
    <t xml:space="preserve">      Субвенція іншим бюджетам на виконання інвестиційних проектів </t>
  </si>
  <si>
    <t xml:space="preserve">     Субвенція з місцевого бюджету державному бюджету на виконання програм соціально-економічного та культурного розвитку регіонів </t>
  </si>
  <si>
    <t xml:space="preserve">       Капітальні вкладення</t>
  </si>
  <si>
    <t>250315</t>
  </si>
  <si>
    <t xml:space="preserve">     Інші додаткові дотації </t>
  </si>
  <si>
    <t xml:space="preserve">     Субвенція з інших бюджетів на виконання інвестиційних проектів </t>
  </si>
  <si>
    <t>210000</t>
  </si>
  <si>
    <t>Запобігання та ліквідація надзвичайних ситуацій та наслідків стихійного лиха, усього,</t>
  </si>
  <si>
    <t>100203</t>
  </si>
  <si>
    <t xml:space="preserve">      Благоустрій міст, сіл, селищ </t>
  </si>
  <si>
    <t>110502</t>
  </si>
  <si>
    <t xml:space="preserve">     Податок та збір на доходи фізичних осіб</t>
  </si>
  <si>
    <t xml:space="preserve">     Рентна плата та плата за використання інших природних ресурсів</t>
  </si>
  <si>
    <t xml:space="preserve">     Рентна плата за спеціальне використання води </t>
  </si>
  <si>
    <t xml:space="preserve">     Рентна плата за користування надрами </t>
  </si>
  <si>
    <t xml:space="preserve">Доходи від власності та підприємницької діяльності  </t>
  </si>
  <si>
    <t xml:space="preserve">    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</si>
  <si>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     Витрати на поховання учасників бойових дій та інвалідів війни</t>
  </si>
  <si>
    <t xml:space="preserve">    Утримання апарату управління громадських фізкультурно-спортивних організацій </t>
  </si>
  <si>
    <t>130205</t>
  </si>
  <si>
    <t>160904</t>
  </si>
  <si>
    <t>160000</t>
  </si>
  <si>
    <t xml:space="preserve">Сільське і лісове господарство, рибне господарство та мисливство, усього, </t>
  </si>
  <si>
    <t>170703</t>
  </si>
  <si>
    <t>180404</t>
  </si>
  <si>
    <t xml:space="preserve">     Підтримка малого і середнього підприємництва </t>
  </si>
  <si>
    <t>250301</t>
  </si>
  <si>
    <t xml:space="preserve">     Реверсна дотація </t>
  </si>
  <si>
    <t>240000</t>
  </si>
  <si>
    <t>240605</t>
  </si>
  <si>
    <t xml:space="preserve">Збереження природно-заповідного фонду </t>
  </si>
  <si>
    <t xml:space="preserve">      Розробка схем та проектних рішень масового застосування </t>
  </si>
  <si>
    <t xml:space="preserve">     Служби технічного нагляду за будівництвом та капітальним ремонтом </t>
  </si>
  <si>
    <t xml:space="preserve">     Забезпечення підготовки спортсменів вищих категорій школами вищої спортивної майстерності</t>
  </si>
  <si>
    <t>160101</t>
  </si>
  <si>
    <t xml:space="preserve">      Землеустрій </t>
  </si>
  <si>
    <t>200000</t>
  </si>
  <si>
    <t xml:space="preserve">Охорона навколишнього природного середовища та ядерна безпека </t>
  </si>
  <si>
    <t>200600</t>
  </si>
  <si>
    <t xml:space="preserve">     Збереження природно-заповідного фонду </t>
  </si>
  <si>
    <t xml:space="preserve">     Утримання закладів, що надають соціальні послуги дітям, які опинились в складних життєвих обставинах </t>
  </si>
  <si>
    <t>200100</t>
  </si>
  <si>
    <t>200200</t>
  </si>
  <si>
    <t>200700</t>
  </si>
  <si>
    <t xml:space="preserve">      Охорона і раціональне використання водних ресурсів </t>
  </si>
  <si>
    <t xml:space="preserve">      Охорона і раціональне використання земель </t>
  </si>
  <si>
    <t xml:space="preserve">      Інші природоохоронні заходи </t>
  </si>
  <si>
    <t xml:space="preserve">Охорона навколишнього природного середовища та ядерна безпека, усього, </t>
  </si>
  <si>
    <t>250323</t>
  </si>
  <si>
    <t xml:space="preserve">      Субвенція на утримання об'єктів спільного користування чи ліквідацію негативних наслідків діяльності об'єктів спільного користування </t>
  </si>
  <si>
    <t xml:space="preserve">    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</si>
  <si>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250388</t>
  </si>
  <si>
    <t>100201</t>
  </si>
  <si>
    <t xml:space="preserve">      Теплові мережі </t>
  </si>
  <si>
    <t xml:space="preserve">     Стабілізаційна дотація </t>
  </si>
  <si>
    <t>Уточнений бюджет на 2016 рік</t>
  </si>
  <si>
    <t>250313</t>
  </si>
  <si>
    <t xml:space="preserve">      Плата за розміщення тимчасово вільних коштів місцевих бюджетів </t>
  </si>
  <si>
    <t xml:space="preserve">      Інші надходження</t>
  </si>
  <si>
    <t xml:space="preserve">      Освітня субвенція з державного бюджету місцевим бюджетам </t>
  </si>
  <si>
    <t xml:space="preserve">      Медична субвенція з державного бюджету місцевим бюджетам </t>
  </si>
  <si>
    <t>Субвенції</t>
  </si>
  <si>
    <t>Дотації</t>
  </si>
  <si>
    <t xml:space="preserve">Стабілізаційна дотація </t>
  </si>
  <si>
    <t xml:space="preserve">    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</si>
  <si>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     Субвенція з державного бюджету місцевим бюджетам на проведення виборів депутатів місцевих рад та сільських, селищних, міських голів </t>
  </si>
  <si>
    <t xml:space="preserve">      Заходи з проведення лабораторно-діагностичних, лікувально-профілактичних робіт, утримання ветеринарних лікарень та ветеринарних лабораторій </t>
  </si>
  <si>
    <t xml:space="preserve">       Органи місцевого самоврядування </t>
  </si>
  <si>
    <t xml:space="preserve">    Пільги на медичне обслуговування громадянам, які постраждали внаслідок Чорнобильської катастрофи </t>
  </si>
  <si>
    <t xml:space="preserve">   Компенсаційні виплати інвалідам на бензин, ремонт, техобслуговування автотранспорту та транспортне обслуговування </t>
  </si>
  <si>
    <t xml:space="preserve">    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</t>
  </si>
  <si>
    <t xml:space="preserve">    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</si>
  <si>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 xml:space="preserve">       Заходи з проведення лабораторно-діагностичних, лікувально-профілактичних робіт, утримання ветеринарних лікарень та ветеринарних лабораторій </t>
  </si>
  <si>
    <t xml:space="preserve">     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</si>
  <si>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     Кошти від відчуження майна, що належить Автономній Республіці Крим та майна, що перебуває в комунальній власності  </t>
  </si>
  <si>
    <t>100106</t>
  </si>
  <si>
    <t xml:space="preserve">      Капітальний ремонт житлового фонду об'єднань співвласників багатоквартирних будинків </t>
  </si>
  <si>
    <t>150110</t>
  </si>
  <si>
    <t xml:space="preserve">       Проведення невідкладних відновлювальних робіт, будівництво та реконструкція загальноосвітніх навчальних закладів  </t>
  </si>
  <si>
    <t>150119</t>
  </si>
  <si>
    <t xml:space="preserve">       Проведення невідкладних відновлювальних робіт, будівництво та реконструкція спеціалізованих лікарень та інших спеціалізованих закладів  </t>
  </si>
  <si>
    <t>240604</t>
  </si>
  <si>
    <t xml:space="preserve">      Інша діяльність у сфері охорони навколишнього природного середовища </t>
  </si>
  <si>
    <t xml:space="preserve">      Збереження природно-заповідного фонду </t>
  </si>
  <si>
    <t>180107</t>
  </si>
  <si>
    <t xml:space="preserve">     Фінансування енергозберігаючих заходів</t>
  </si>
  <si>
    <t>250352</t>
  </si>
  <si>
    <t xml:space="preserve">     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</si>
  <si>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 xml:space="preserve">Державне управління, усього, </t>
  </si>
  <si>
    <t>100102</t>
  </si>
  <si>
    <t xml:space="preserve">      Капітальний ремонт житлового фонду місцевих органів влади </t>
  </si>
  <si>
    <t xml:space="preserve">    Утримання закладів, що надають соціальні послуги дітям, які опинились в складних життєвих обставинах </t>
  </si>
  <si>
    <t xml:space="preserve">Інші додаткові дотації   </t>
  </si>
  <si>
    <t xml:space="preserve">      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</si>
  <si>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      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</si>
  <si>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250362</t>
  </si>
  <si>
    <t xml:space="preserve">     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</si>
  <si>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250366</t>
  </si>
  <si>
    <t xml:space="preserve">     Субвенція з державного бюджету місцевим бюджетам на здійснення заходів щодо соціально-економічного розвитку окремих територій </t>
  </si>
  <si>
    <t>про виконання обласного бюджету за 2016 рік</t>
  </si>
  <si>
    <t>ЗВІТ</t>
  </si>
  <si>
    <t>Додаток 1</t>
  </si>
  <si>
    <t>до рішення обласної ради</t>
  </si>
  <si>
    <t>Виконано за 2016 рік</t>
  </si>
  <si>
    <t xml:space="preserve">      Субвенція з державного бюджету місцевим бюджетам на модернізацію та оновлення матеріально-технічної бази професійно-технічних навчальних закладів державної форми власності</t>
  </si>
  <si>
    <t>120201</t>
  </si>
  <si>
    <t xml:space="preserve">     Періодичні видання (газети та журнали)</t>
  </si>
  <si>
    <t>250339</t>
  </si>
  <si>
    <t>250384</t>
  </si>
  <si>
    <t>Сільське і лісове господарство, рибне господарство та мисливство, усього,</t>
  </si>
  <si>
    <t xml:space="preserve">       Лікарні </t>
  </si>
  <si>
    <t xml:space="preserve">     Загальноосвітні школи-інтернати, загальноосвітні санаторні школи-інтернати</t>
  </si>
  <si>
    <t xml:space="preserve">    Лікарні</t>
  </si>
  <si>
    <t xml:space="preserve">     Фінансова підтримка громадських організацій інвалідів і ветеранів </t>
  </si>
  <si>
    <t xml:space="preserve">     Проведення навчально-тренувальних зборів і змагань та заходів з інвалідного спорту </t>
  </si>
  <si>
    <t xml:space="preserve">     Фінансова підтримка спортивних споруд, які належать громадським організаціям фізкультурно-спортивної спрямованості </t>
  </si>
  <si>
    <t xml:space="preserve">     Утримання та навчально-тренувальна робота дитячо-юнацьких спортивних шкіл </t>
  </si>
  <si>
    <t xml:space="preserve">    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</si>
  <si>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     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</si>
  <si>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   Загальноосвітні школи-інтернати, загальноосвітні санаторні школи-інтернати</t>
  </si>
  <si>
    <t xml:space="preserve">    Спеціальні загальноосвітні школи-інтернати, школи та інші заклади освіти для дітей з вадами у фізичному чи розумовому розвитку</t>
  </si>
  <si>
    <t xml:space="preserve">    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 </t>
  </si>
  <si>
    <t xml:space="preserve">    Будинки-інтернати (пансіонати) для літніх людей та інвалідів системи соціального захисту</t>
  </si>
  <si>
    <t xml:space="preserve">      Обробка інформації з нарахування та виплати допомог і компенсацій </t>
  </si>
  <si>
    <t xml:space="preserve">     У С Ь О Г О    В И Д А Т К І В</t>
  </si>
  <si>
    <t>С. ОЛІЙНИК</t>
  </si>
  <si>
    <t xml:space="preserve">     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</si>
  <si>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     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</si>
  <si>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 xml:space="preserve">     Субвенція на утримання об’єктів спільного користування чи ліквідацію негативних наслідків діяльності об’єктів спільного користування  </t>
  </si>
  <si>
    <t xml:space="preserve">    Субвенція з державного бюджету місцевим бюджетам на виплату допомоги сім’ям з дітьми, малозабезпеченим сім’ям,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</si>
  <si>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    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</si>
  <si>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 xml:space="preserve">     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 </t>
  </si>
  <si>
    <t xml:space="preserve">      Субвенція з державного бюджету місцевим бюджетам на будівництво (придбання) житла для сімей загиблих військовослужбовців, які брали безпосередю участь в антитерористичній операції, а також для інвалідів 
І – ІІ групи з числа військовослужбовців, які брали участь у зазначеній операції, та потребують поліпшення житлових умов</t>
  </si>
  <si>
    <t xml:space="preserve">    Субвенція з державного бюджету місцевим бюджетам на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„Поліпшення охорони здоров’я на службі у людей”</t>
  </si>
  <si>
    <t xml:space="preserve">    Заклади післядипломної освіти III – IV рівнів акредитації (академії, інститути, центри підвищення кваліфікації, перепідготовки, вдосконалення) </t>
  </si>
  <si>
    <t xml:space="preserve">     Центри здоров’я і заходи у сфері санітарної освіти </t>
  </si>
  <si>
    <t xml:space="preserve">     Інші заходи по охороні здоров’я </t>
  </si>
  <si>
    <t xml:space="preserve">     Утримання центрів соціальних служб для сім’ї, дітей та молоді </t>
  </si>
  <si>
    <t xml:space="preserve">     Програми і заходи центрів соціальних служб для сім’ї, дітей та молоді </t>
  </si>
  <si>
    <t xml:space="preserve">   Центри соціальної реабілітації дітей-інвалідів; центри професійної реабілітації інвалідів </t>
  </si>
  <si>
    <t xml:space="preserve">       Центри „Спорт для всіх” та заходи з фізичної культури </t>
  </si>
  <si>
    <t xml:space="preserve">      Видатки на проведення робіт, пов’язаних із будівництвом, реконструкцією, ремонтом та утриманням автомобільних доріг </t>
  </si>
  <si>
    <t xml:space="preserve">     Інші заходи, пов’язані з економічною діяльністю </t>
  </si>
  <si>
    <t xml:space="preserve">   Субвенція з державного бюджету місцевим бюджетам на виплату допомоги сім’ям з дітьми, малозабезпеченим сім’ям,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 </t>
  </si>
  <si>
    <t xml:space="preserve">     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– II групи з числа військовослужбовців, які брали участь у зазначеній операції, та потребують поліпшення житлових умов </t>
  </si>
  <si>
    <t xml:space="preserve">      Витрати, пов’язані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</si>
  <si>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     Заклади післядипломної освіти III – IV рівнів акредитації (академії, інститути, центри підвищення кваліфікації, перепідготовки, вдосконалення)  </t>
  </si>
  <si>
    <t xml:space="preserve">      Утримання центрів соціальних служб для сім’ї, дітей та молоді </t>
  </si>
  <si>
    <t xml:space="preserve">    Центри соціальної реабілітації дітей-інвалідів; центри професійної реабілітації інвалідів </t>
  </si>
  <si>
    <t xml:space="preserve">      Центри „Спорт для всіх” та заходи з фізичної культури </t>
  </si>
  <si>
    <t xml:space="preserve">       Збереження, розвиток, реконструкція та реставрація пам’яток історії та культури </t>
  </si>
  <si>
    <t xml:space="preserve">       Внески органів влади Автономної Республіки Крим та органів місцевого самоврядування у статутні капітали суб’єктів підприємницької діяльності</t>
  </si>
  <si>
    <t xml:space="preserve">        Інші заходи, пов’язані з економічною діяльністю </t>
  </si>
  <si>
    <t xml:space="preserve">Перший заступник </t>
  </si>
  <si>
    <t>голови обласної ради</t>
  </si>
  <si>
    <t xml:space="preserve">     Витрати, пов’язані з наданням та обслуговуванням державних пільгових кредитів, наданих індивідуальним сільським забудовникам</t>
  </si>
  <si>
    <t>Д О Х О Д И</t>
  </si>
  <si>
    <t>Уточнений бюджет 
на 2016 рік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</si>
</sst>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_)"/>
    <numFmt numFmtId="181" formatCode="0_)"/>
    <numFmt numFmtId="182" formatCode="0.0000_)"/>
    <numFmt numFmtId="183" formatCode="0.0"/>
    <numFmt numFmtId="184" formatCode="#,##0.0"/>
    <numFmt numFmtId="185" formatCode="0.000"/>
    <numFmt numFmtId="186" formatCode="_-* #,##0.0\ _г_р_н_._-;\-* #,##0.0\ _г_р_н_._-;_-* &quot;-&quot;??\ _г_р_н_._-;_-@_-"/>
    <numFmt numFmtId="187" formatCode="#,##0.000"/>
    <numFmt numFmtId="188" formatCode="0.000000"/>
    <numFmt numFmtId="189" formatCode="0.0000000"/>
    <numFmt numFmtId="190" formatCode="0.00000"/>
    <numFmt numFmtId="191" formatCode="0.0000"/>
    <numFmt numFmtId="192" formatCode="0.00_)"/>
    <numFmt numFmtId="193" formatCode="0.000_)"/>
    <numFmt numFmtId="194" formatCode="#,##0.0_ ;\-#,##0.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00"/>
    <numFmt numFmtId="200" formatCode="#,##0.00000"/>
    <numFmt numFmtId="201" formatCode="_-* #,##0\ _г_р_н_._-;\-* #,##0\ _г_р_н_._-;_-* &quot;-&quot;??\ _г_р_н_._-;_-@_-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48">
    <font>
      <sz val="12"/>
      <name val="Courier"/>
      <family val="0"/>
    </font>
    <font>
      <sz val="10"/>
      <name val="Arial Cyr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left"/>
      <protection/>
    </xf>
    <xf numFmtId="181" fontId="6" fillId="0" borderId="0" xfId="0" applyNumberFormat="1" applyFont="1" applyFill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 horizontal="justify" vertical="center" wrapText="1"/>
      <protection/>
    </xf>
    <xf numFmtId="0" fontId="8" fillId="0" borderId="14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justify" vertical="center" wrapText="1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3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49" fontId="7" fillId="0" borderId="16" xfId="0" applyNumberFormat="1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7" fillId="0" borderId="13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0" fontId="8" fillId="0" borderId="14" xfId="0" applyFont="1" applyFill="1" applyBorder="1" applyAlignment="1" applyProtection="1">
      <alignment horizontal="justify" vertical="center" wrapText="1"/>
      <protection/>
    </xf>
    <xf numFmtId="0" fontId="7" fillId="0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12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 applyProtection="1">
      <alignment horizontal="right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2" fontId="6" fillId="0" borderId="0" xfId="0" applyNumberFormat="1" applyFont="1" applyFill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left" vertical="center" wrapText="1" indent="1"/>
      <protection/>
    </xf>
    <xf numFmtId="0" fontId="7" fillId="0" borderId="12" xfId="0" applyFont="1" applyFill="1" applyBorder="1" applyAlignment="1" applyProtection="1">
      <alignment horizontal="left" vertical="center" wrapText="1" inden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8" fillId="0" borderId="11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justify" vertical="center" wrapText="1"/>
    </xf>
    <xf numFmtId="3" fontId="8" fillId="0" borderId="19" xfId="0" applyNumberFormat="1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justify" vertical="center" wrapText="1"/>
      <protection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horizontal="left" vertical="center"/>
      <protection/>
    </xf>
    <xf numFmtId="49" fontId="8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0"/>
  <sheetViews>
    <sheetView tabSelected="1" view="pageBreakPreview" zoomScale="55" zoomScaleNormal="50" zoomScaleSheetLayoutView="55" zoomScalePageLayoutView="0" workbookViewId="0" topLeftCell="A1">
      <pane xSplit="2" ySplit="9" topLeftCell="C30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06" sqref="C306:C311"/>
    </sheetView>
  </sheetViews>
  <sheetFormatPr defaultColWidth="8.796875" defaultRowHeight="15"/>
  <cols>
    <col min="1" max="1" width="97.19921875" style="1" customWidth="1"/>
    <col min="2" max="2" width="14.296875" style="1" customWidth="1"/>
    <col min="3" max="3" width="27.69921875" style="1" customWidth="1"/>
    <col min="4" max="4" width="22.59765625" style="103" customWidth="1"/>
    <col min="5" max="16384" width="8.8984375" style="1" customWidth="1"/>
  </cols>
  <sheetData>
    <row r="1" spans="1:3" ht="33" customHeight="1">
      <c r="A1" s="13"/>
      <c r="B1" s="13"/>
      <c r="C1" s="104" t="s">
        <v>333</v>
      </c>
    </row>
    <row r="2" spans="1:3" ht="33" customHeight="1">
      <c r="A2" s="13"/>
      <c r="B2" s="13"/>
      <c r="C2" s="104" t="s">
        <v>334</v>
      </c>
    </row>
    <row r="3" spans="1:4" ht="42" customHeight="1">
      <c r="A3" s="118" t="s">
        <v>332</v>
      </c>
      <c r="B3" s="118"/>
      <c r="C3" s="118"/>
      <c r="D3" s="118"/>
    </row>
    <row r="4" spans="1:4" ht="44.25" customHeight="1">
      <c r="A4" s="119" t="s">
        <v>331</v>
      </c>
      <c r="B4" s="119"/>
      <c r="C4" s="119"/>
      <c r="D4" s="119"/>
    </row>
    <row r="5" spans="1:4" ht="24" customHeight="1">
      <c r="A5" s="15"/>
      <c r="B5" s="14"/>
      <c r="C5" s="16"/>
      <c r="D5" s="90" t="s">
        <v>58</v>
      </c>
    </row>
    <row r="6" spans="1:4" ht="16.5" customHeight="1">
      <c r="A6" s="123" t="s">
        <v>27</v>
      </c>
      <c r="B6" s="126" t="s">
        <v>32</v>
      </c>
      <c r="C6" s="120" t="s">
        <v>287</v>
      </c>
      <c r="D6" s="126" t="s">
        <v>335</v>
      </c>
    </row>
    <row r="7" spans="1:4" ht="16.5" customHeight="1">
      <c r="A7" s="124"/>
      <c r="B7" s="127"/>
      <c r="C7" s="121"/>
      <c r="D7" s="127"/>
    </row>
    <row r="8" spans="1:4" ht="15.75" customHeight="1">
      <c r="A8" s="124"/>
      <c r="B8" s="127"/>
      <c r="C8" s="121"/>
      <c r="D8" s="127"/>
    </row>
    <row r="9" spans="1:4" ht="24.75" customHeight="1">
      <c r="A9" s="125"/>
      <c r="B9" s="128"/>
      <c r="C9" s="122"/>
      <c r="D9" s="128"/>
    </row>
    <row r="10" spans="1:4" ht="47.25" customHeight="1">
      <c r="A10" s="17" t="s">
        <v>57</v>
      </c>
      <c r="B10" s="20"/>
      <c r="C10" s="69"/>
      <c r="D10" s="97"/>
    </row>
    <row r="11" spans="1:4" s="3" customFormat="1" ht="42" customHeight="1">
      <c r="A11" s="18" t="s">
        <v>117</v>
      </c>
      <c r="B11" s="25">
        <v>10000000</v>
      </c>
      <c r="C11" s="26">
        <f>C12+C15</f>
        <v>2603528500</v>
      </c>
      <c r="D11" s="26">
        <f>D12+D15</f>
        <v>2978939218.52</v>
      </c>
    </row>
    <row r="12" spans="1:4" ht="67.5" customHeight="1">
      <c r="A12" s="27" t="s">
        <v>9</v>
      </c>
      <c r="B12" s="28">
        <v>11000000</v>
      </c>
      <c r="C12" s="26">
        <f>SUM(C13:C14)</f>
        <v>1960823300</v>
      </c>
      <c r="D12" s="26">
        <f>SUM(D13:D14)</f>
        <v>2311948505.51</v>
      </c>
    </row>
    <row r="13" spans="1:4" ht="41.25" customHeight="1">
      <c r="A13" s="29" t="s">
        <v>243</v>
      </c>
      <c r="B13" s="23">
        <v>11010000</v>
      </c>
      <c r="C13" s="22">
        <v>1593839500</v>
      </c>
      <c r="D13" s="81">
        <v>1660207303.74</v>
      </c>
    </row>
    <row r="14" spans="1:4" ht="39.75" customHeight="1">
      <c r="A14" s="29" t="s">
        <v>6</v>
      </c>
      <c r="B14" s="23">
        <v>11020000</v>
      </c>
      <c r="C14" s="22">
        <v>366983800</v>
      </c>
      <c r="D14" s="81">
        <v>651741201.77</v>
      </c>
    </row>
    <row r="15" spans="1:4" ht="53.25" customHeight="1">
      <c r="A15" s="27" t="s">
        <v>244</v>
      </c>
      <c r="B15" s="30">
        <v>13000000</v>
      </c>
      <c r="C15" s="26">
        <f>C16+C17+C18</f>
        <v>642705200</v>
      </c>
      <c r="D15" s="26">
        <f>D16+D17+D18</f>
        <v>666990713.0099999</v>
      </c>
    </row>
    <row r="16" spans="1:4" ht="34.5" customHeight="1">
      <c r="A16" s="29" t="s">
        <v>245</v>
      </c>
      <c r="B16" s="23">
        <v>13020000</v>
      </c>
      <c r="C16" s="22">
        <v>97381700</v>
      </c>
      <c r="D16" s="81">
        <v>105683858.9</v>
      </c>
    </row>
    <row r="17" spans="1:4" ht="38.25" customHeight="1">
      <c r="A17" s="29" t="s">
        <v>246</v>
      </c>
      <c r="B17" s="23">
        <v>13030000</v>
      </c>
      <c r="C17" s="22">
        <v>545218500</v>
      </c>
      <c r="D17" s="81">
        <v>561161292.8</v>
      </c>
    </row>
    <row r="18" spans="1:4" ht="33" customHeight="1">
      <c r="A18" s="29" t="s">
        <v>142</v>
      </c>
      <c r="B18" s="23">
        <v>13070000</v>
      </c>
      <c r="C18" s="22">
        <v>105000</v>
      </c>
      <c r="D18" s="81">
        <v>145561.31</v>
      </c>
    </row>
    <row r="19" spans="1:4" s="3" customFormat="1" ht="37.5" customHeight="1">
      <c r="A19" s="31" t="s">
        <v>118</v>
      </c>
      <c r="B19" s="25">
        <v>20000000</v>
      </c>
      <c r="C19" s="26">
        <f>C24+C28+C20</f>
        <v>176292170</v>
      </c>
      <c r="D19" s="26">
        <f>D24+D28+D20</f>
        <v>230408837.14</v>
      </c>
    </row>
    <row r="20" spans="1:4" s="3" customFormat="1" ht="42" customHeight="1">
      <c r="A20" s="32" t="s">
        <v>127</v>
      </c>
      <c r="B20" s="25">
        <v>21000000</v>
      </c>
      <c r="C20" s="26">
        <f>C23+C21+C22</f>
        <v>95876000</v>
      </c>
      <c r="D20" s="26">
        <f>D23+D21+D22</f>
        <v>140790378.37</v>
      </c>
    </row>
    <row r="21" spans="1:4" s="3" customFormat="1" ht="68.25" customHeight="1">
      <c r="A21" s="33" t="s">
        <v>358</v>
      </c>
      <c r="B21" s="23">
        <v>21010300</v>
      </c>
      <c r="C21" s="22">
        <v>26000</v>
      </c>
      <c r="D21" s="81">
        <v>27021.53</v>
      </c>
    </row>
    <row r="22" spans="1:4" s="3" customFormat="1" ht="43.5" customHeight="1">
      <c r="A22" s="33" t="s">
        <v>289</v>
      </c>
      <c r="B22" s="23">
        <v>21050000</v>
      </c>
      <c r="C22" s="22">
        <v>95000000</v>
      </c>
      <c r="D22" s="81">
        <v>138212726.75</v>
      </c>
    </row>
    <row r="23" spans="1:4" s="3" customFormat="1" ht="36.75" customHeight="1">
      <c r="A23" s="29" t="s">
        <v>290</v>
      </c>
      <c r="B23" s="23">
        <v>21080000</v>
      </c>
      <c r="C23" s="22">
        <v>850000</v>
      </c>
      <c r="D23" s="81">
        <v>2550630.09</v>
      </c>
    </row>
    <row r="24" spans="1:4" ht="58.5" customHeight="1">
      <c r="A24" s="27" t="s">
        <v>145</v>
      </c>
      <c r="B24" s="30">
        <v>22000000</v>
      </c>
      <c r="C24" s="26">
        <f>C25+C26+C27</f>
        <v>79856170</v>
      </c>
      <c r="D24" s="26">
        <f>D25+D26+D27</f>
        <v>87623601.89</v>
      </c>
    </row>
    <row r="25" spans="1:4" ht="36.75" customHeight="1">
      <c r="A25" s="29" t="s">
        <v>43</v>
      </c>
      <c r="B25" s="23">
        <v>22010000</v>
      </c>
      <c r="C25" s="22">
        <v>75116170</v>
      </c>
      <c r="D25" s="81">
        <v>82543524.7</v>
      </c>
    </row>
    <row r="26" spans="1:4" ht="57.75" customHeight="1">
      <c r="A26" s="29" t="s">
        <v>165</v>
      </c>
      <c r="B26" s="23">
        <v>22080000</v>
      </c>
      <c r="C26" s="22">
        <v>4540000</v>
      </c>
      <c r="D26" s="81">
        <v>4878618.96</v>
      </c>
    </row>
    <row r="27" spans="1:4" ht="114" customHeight="1">
      <c r="A27" s="29" t="s">
        <v>359</v>
      </c>
      <c r="B27" s="23">
        <v>22130000</v>
      </c>
      <c r="C27" s="22">
        <v>200000</v>
      </c>
      <c r="D27" s="81">
        <v>201458.23</v>
      </c>
    </row>
    <row r="28" spans="1:4" ht="42" customHeight="1">
      <c r="A28" s="27" t="s">
        <v>10</v>
      </c>
      <c r="B28" s="30">
        <v>24000000</v>
      </c>
      <c r="C28" s="26">
        <f>C30+C29</f>
        <v>560000</v>
      </c>
      <c r="D28" s="26">
        <f>D30+D29</f>
        <v>1994856.88</v>
      </c>
    </row>
    <row r="29" spans="1:4" ht="79.5" customHeight="1">
      <c r="A29" s="29" t="s">
        <v>305</v>
      </c>
      <c r="B29" s="23">
        <v>24030000</v>
      </c>
      <c r="C29" s="22">
        <v>30000</v>
      </c>
      <c r="D29" s="22">
        <v>129635.23</v>
      </c>
    </row>
    <row r="30" spans="1:4" ht="35.25" customHeight="1">
      <c r="A30" s="29" t="s">
        <v>137</v>
      </c>
      <c r="B30" s="23">
        <v>24060000</v>
      </c>
      <c r="C30" s="22">
        <v>530000</v>
      </c>
      <c r="D30" s="22">
        <v>1865221.65</v>
      </c>
    </row>
    <row r="31" spans="1:4" s="4" customFormat="1" ht="42" customHeight="1">
      <c r="A31" s="31" t="s">
        <v>159</v>
      </c>
      <c r="B31" s="25">
        <v>30000000</v>
      </c>
      <c r="C31" s="26">
        <f>C32</f>
        <v>20000</v>
      </c>
      <c r="D31" s="26">
        <f>D32</f>
        <v>36264.71</v>
      </c>
    </row>
    <row r="32" spans="1:4" s="4" customFormat="1" ht="63" customHeight="1">
      <c r="A32" s="29" t="s">
        <v>166</v>
      </c>
      <c r="B32" s="23">
        <v>31020000</v>
      </c>
      <c r="C32" s="22">
        <v>20000</v>
      </c>
      <c r="D32" s="22">
        <v>36264.71</v>
      </c>
    </row>
    <row r="33" spans="1:11" ht="37.5" customHeight="1">
      <c r="A33" s="93" t="s">
        <v>36</v>
      </c>
      <c r="B33" s="94"/>
      <c r="C33" s="44">
        <f>+C11+C19+C31</f>
        <v>2779840670</v>
      </c>
      <c r="D33" s="44">
        <f>+D11+D19+D31</f>
        <v>3209384320.37</v>
      </c>
      <c r="E33" s="3"/>
      <c r="F33" s="3"/>
      <c r="G33" s="3"/>
      <c r="H33" s="3"/>
      <c r="I33" s="3"/>
      <c r="J33" s="3"/>
      <c r="K33" s="3"/>
    </row>
    <row r="34" spans="1:4" s="3" customFormat="1" ht="30.75" customHeight="1">
      <c r="A34" s="31" t="s">
        <v>119</v>
      </c>
      <c r="B34" s="25">
        <v>40000000</v>
      </c>
      <c r="C34" s="26">
        <f>SUM(C35)</f>
        <v>8850901073.98</v>
      </c>
      <c r="D34" s="26">
        <f>SUM(D35)</f>
        <v>8821959170.77</v>
      </c>
    </row>
    <row r="35" spans="1:4" s="2" customFormat="1" ht="31.5" customHeight="1">
      <c r="A35" s="34" t="s">
        <v>39</v>
      </c>
      <c r="B35" s="25">
        <v>41000000</v>
      </c>
      <c r="C35" s="26">
        <f>C38+C41+C36</f>
        <v>8850901073.98</v>
      </c>
      <c r="D35" s="26">
        <f>D38+D41+D36</f>
        <v>8821959170.77</v>
      </c>
    </row>
    <row r="36" spans="1:4" s="2" customFormat="1" ht="53.25" customHeight="1" hidden="1">
      <c r="A36" s="27" t="s">
        <v>133</v>
      </c>
      <c r="B36" s="68">
        <v>41010000</v>
      </c>
      <c r="C36" s="26">
        <f>C37</f>
        <v>0</v>
      </c>
      <c r="D36" s="26">
        <f>D37</f>
        <v>0</v>
      </c>
    </row>
    <row r="37" spans="1:4" s="2" customFormat="1" ht="3" customHeight="1" hidden="1">
      <c r="A37" s="35"/>
      <c r="B37" s="36">
        <v>41010900</v>
      </c>
      <c r="C37" s="22"/>
      <c r="D37" s="22"/>
    </row>
    <row r="38" spans="1:4" s="2" customFormat="1" ht="33" customHeight="1">
      <c r="A38" s="92" t="s">
        <v>294</v>
      </c>
      <c r="B38" s="30">
        <v>41020000</v>
      </c>
      <c r="C38" s="26">
        <f>C39+C40</f>
        <v>124827200</v>
      </c>
      <c r="D38" s="26">
        <f>D39+D40</f>
        <v>124077200</v>
      </c>
    </row>
    <row r="39" spans="1:4" s="2" customFormat="1" ht="41.25" customHeight="1">
      <c r="A39" s="91" t="s">
        <v>295</v>
      </c>
      <c r="B39" s="23">
        <v>41020600</v>
      </c>
      <c r="C39" s="22">
        <v>124072200</v>
      </c>
      <c r="D39" s="22">
        <v>124072200</v>
      </c>
    </row>
    <row r="40" spans="1:4" s="2" customFormat="1" ht="39.75" customHeight="1">
      <c r="A40" s="91" t="s">
        <v>324</v>
      </c>
      <c r="B40" s="23">
        <v>41020900</v>
      </c>
      <c r="C40" s="22">
        <v>755000</v>
      </c>
      <c r="D40" s="22">
        <v>5000</v>
      </c>
    </row>
    <row r="41" spans="1:4" s="2" customFormat="1" ht="40.5" customHeight="1">
      <c r="A41" s="92" t="s">
        <v>293</v>
      </c>
      <c r="B41" s="30">
        <v>41030000</v>
      </c>
      <c r="C41" s="83">
        <f>SUM(C46:C57,C42:C44)</f>
        <v>8726073873.98</v>
      </c>
      <c r="D41" s="83">
        <f>SUM(D46:D57,D42:D44)</f>
        <v>8697881970.77</v>
      </c>
    </row>
    <row r="42" spans="1:4" s="2" customFormat="1" ht="67.5" customHeight="1">
      <c r="A42" s="33" t="s">
        <v>360</v>
      </c>
      <c r="B42" s="23">
        <v>41030300</v>
      </c>
      <c r="C42" s="22">
        <v>414353.98</v>
      </c>
      <c r="D42" s="22">
        <v>340008.42</v>
      </c>
    </row>
    <row r="43" spans="1:11" ht="140.25" customHeight="1">
      <c r="A43" s="33" t="s">
        <v>361</v>
      </c>
      <c r="B43" s="37">
        <v>41030600</v>
      </c>
      <c r="C43" s="22">
        <v>3386979600</v>
      </c>
      <c r="D43" s="22">
        <v>3386805764.74</v>
      </c>
      <c r="E43" s="3"/>
      <c r="F43" s="3"/>
      <c r="G43" s="3"/>
      <c r="H43" s="3"/>
      <c r="I43" s="3"/>
      <c r="J43" s="3"/>
      <c r="K43" s="3"/>
    </row>
    <row r="44" spans="1:4" ht="144.75" customHeight="1">
      <c r="A44" s="109" t="s">
        <v>282</v>
      </c>
      <c r="B44" s="112">
        <v>41030800</v>
      </c>
      <c r="C44" s="85">
        <v>2897274900</v>
      </c>
      <c r="D44" s="85">
        <v>2897232897.05</v>
      </c>
    </row>
    <row r="45" spans="1:4" ht="83.25" customHeight="1">
      <c r="A45" s="116" t="s">
        <v>388</v>
      </c>
      <c r="B45" s="116" t="s">
        <v>32</v>
      </c>
      <c r="C45" s="117" t="s">
        <v>389</v>
      </c>
      <c r="D45" s="117" t="s">
        <v>335</v>
      </c>
    </row>
    <row r="46" spans="1:4" ht="90.75" customHeight="1">
      <c r="A46" s="39" t="s">
        <v>167</v>
      </c>
      <c r="B46" s="23">
        <v>41031000</v>
      </c>
      <c r="C46" s="22">
        <v>43674300</v>
      </c>
      <c r="D46" s="22">
        <v>43670266.53</v>
      </c>
    </row>
    <row r="47" spans="1:4" ht="90" customHeight="1">
      <c r="A47" s="39" t="s">
        <v>296</v>
      </c>
      <c r="B47" s="23">
        <v>41032600</v>
      </c>
      <c r="C47" s="22">
        <v>13884400</v>
      </c>
      <c r="D47" s="22">
        <v>13825108.49</v>
      </c>
    </row>
    <row r="48" spans="1:4" ht="88.5" customHeight="1">
      <c r="A48" s="39" t="s">
        <v>362</v>
      </c>
      <c r="B48" s="23">
        <v>41033700</v>
      </c>
      <c r="C48" s="22">
        <v>1448100</v>
      </c>
      <c r="D48" s="22">
        <v>1264127.68</v>
      </c>
    </row>
    <row r="49" spans="1:4" ht="91.5" customHeight="1">
      <c r="A49" s="39" t="s">
        <v>336</v>
      </c>
      <c r="B49" s="23">
        <v>41033800</v>
      </c>
      <c r="C49" s="22">
        <v>19861800</v>
      </c>
      <c r="D49" s="22">
        <v>13143800</v>
      </c>
    </row>
    <row r="50" spans="1:4" ht="43.5" customHeight="1">
      <c r="A50" s="39" t="s">
        <v>291</v>
      </c>
      <c r="B50" s="23">
        <v>41033900</v>
      </c>
      <c r="C50" s="22">
        <v>519202500</v>
      </c>
      <c r="D50" s="22">
        <v>519202500</v>
      </c>
    </row>
    <row r="51" spans="1:4" ht="48.75" customHeight="1">
      <c r="A51" s="35" t="s">
        <v>292</v>
      </c>
      <c r="B51" s="47">
        <v>41034200</v>
      </c>
      <c r="C51" s="22">
        <v>1631711800</v>
      </c>
      <c r="D51" s="22">
        <v>1631711741</v>
      </c>
    </row>
    <row r="52" spans="1:4" ht="70.5" customHeight="1">
      <c r="A52" s="39" t="s">
        <v>325</v>
      </c>
      <c r="B52" s="23">
        <v>41034500</v>
      </c>
      <c r="C52" s="22">
        <v>45772546</v>
      </c>
      <c r="D52" s="22">
        <v>41484180.23</v>
      </c>
    </row>
    <row r="53" spans="1:4" ht="85.5" customHeight="1">
      <c r="A53" s="39" t="s">
        <v>326</v>
      </c>
      <c r="B53" s="23">
        <v>41035100</v>
      </c>
      <c r="C53" s="22">
        <v>9330000</v>
      </c>
      <c r="D53" s="22">
        <v>9195369.42</v>
      </c>
    </row>
    <row r="54" spans="1:4" ht="159" customHeight="1">
      <c r="A54" s="39" t="s">
        <v>363</v>
      </c>
      <c r="B54" s="23">
        <v>41035800</v>
      </c>
      <c r="C54" s="22">
        <v>89889000</v>
      </c>
      <c r="D54" s="22">
        <v>79908839.01</v>
      </c>
    </row>
    <row r="55" spans="1:4" ht="136.5" customHeight="1">
      <c r="A55" s="39" t="s">
        <v>364</v>
      </c>
      <c r="B55" s="23">
        <v>41036100</v>
      </c>
      <c r="C55" s="22">
        <v>29701400</v>
      </c>
      <c r="D55" s="22">
        <v>29333790.12</v>
      </c>
    </row>
    <row r="56" spans="1:4" ht="63.75" customHeight="1">
      <c r="A56" s="39" t="s">
        <v>297</v>
      </c>
      <c r="B56" s="23">
        <v>41037000</v>
      </c>
      <c r="C56" s="22">
        <v>8470000</v>
      </c>
      <c r="D56" s="22">
        <v>8048215.33</v>
      </c>
    </row>
    <row r="57" spans="1:11" ht="35.25" customHeight="1">
      <c r="A57" s="41" t="s">
        <v>148</v>
      </c>
      <c r="B57" s="42">
        <v>41035000</v>
      </c>
      <c r="C57" s="22">
        <v>28459174</v>
      </c>
      <c r="D57" s="22">
        <v>22715362.75</v>
      </c>
      <c r="E57" s="3"/>
      <c r="F57" s="3"/>
      <c r="G57" s="3"/>
      <c r="H57" s="3"/>
      <c r="I57" s="3"/>
      <c r="J57" s="3"/>
      <c r="K57" s="3"/>
    </row>
    <row r="58" spans="1:11" ht="43.5" customHeight="1">
      <c r="A58" s="43" t="s">
        <v>37</v>
      </c>
      <c r="B58" s="95">
        <v>90010400</v>
      </c>
      <c r="C58" s="44">
        <f>C33+C34</f>
        <v>11630741743.98</v>
      </c>
      <c r="D58" s="44">
        <f>D33+D34</f>
        <v>12031343491.14</v>
      </c>
      <c r="E58" s="3"/>
      <c r="F58" s="3"/>
      <c r="G58" s="3"/>
      <c r="H58" s="3"/>
      <c r="I58" s="3"/>
      <c r="J58" s="3"/>
      <c r="K58" s="3"/>
    </row>
    <row r="59" spans="1:11" ht="34.5" customHeight="1">
      <c r="A59" s="17" t="s">
        <v>35</v>
      </c>
      <c r="B59" s="45"/>
      <c r="C59" s="86">
        <f>C60+C62+C65+C67+C71+C72+C76+C74+C75</f>
        <v>863728217.3699999</v>
      </c>
      <c r="D59" s="86">
        <f>D60+D62+D65+D67+D71+D72+D76+D74+D75</f>
        <v>1004111332.93</v>
      </c>
      <c r="E59" s="3"/>
      <c r="F59" s="3"/>
      <c r="G59" s="3"/>
      <c r="H59" s="3"/>
      <c r="I59" s="3"/>
      <c r="J59" s="3"/>
      <c r="K59" s="3"/>
    </row>
    <row r="60" spans="1:11" ht="34.5" customHeight="1">
      <c r="A60" s="18" t="s">
        <v>120</v>
      </c>
      <c r="B60" s="46">
        <v>12000000</v>
      </c>
      <c r="C60" s="26">
        <f>C61</f>
        <v>0</v>
      </c>
      <c r="D60" s="26">
        <f>D61</f>
        <v>21358.77</v>
      </c>
      <c r="E60" s="3"/>
      <c r="F60" s="3"/>
      <c r="G60" s="3"/>
      <c r="H60" s="3"/>
      <c r="I60" s="3"/>
      <c r="J60" s="3"/>
      <c r="K60" s="3"/>
    </row>
    <row r="61" spans="1:4" ht="54.75" customHeight="1">
      <c r="A61" s="29" t="s">
        <v>168</v>
      </c>
      <c r="B61" s="47">
        <v>12020000</v>
      </c>
      <c r="C61" s="22"/>
      <c r="D61" s="22">
        <v>21358.77</v>
      </c>
    </row>
    <row r="62" spans="1:4" ht="30" customHeight="1">
      <c r="A62" s="34" t="s">
        <v>147</v>
      </c>
      <c r="B62" s="30">
        <v>19000000</v>
      </c>
      <c r="C62" s="83">
        <f>C63+C64</f>
        <v>322160043</v>
      </c>
      <c r="D62" s="83">
        <f>D63+D64</f>
        <v>462646310.3</v>
      </c>
    </row>
    <row r="63" spans="1:4" ht="31.5" customHeight="1">
      <c r="A63" s="33" t="s">
        <v>146</v>
      </c>
      <c r="B63" s="23">
        <v>19010000</v>
      </c>
      <c r="C63" s="22">
        <v>321030043</v>
      </c>
      <c r="D63" s="22">
        <v>461471042.06</v>
      </c>
    </row>
    <row r="64" spans="1:4" ht="37.5" customHeight="1">
      <c r="A64" s="33" t="s">
        <v>169</v>
      </c>
      <c r="B64" s="23">
        <v>19050000</v>
      </c>
      <c r="C64" s="22">
        <v>1130000</v>
      </c>
      <c r="D64" s="22">
        <v>1175268.24</v>
      </c>
    </row>
    <row r="65" spans="1:4" ht="37.5" customHeight="1">
      <c r="A65" s="34" t="s">
        <v>247</v>
      </c>
      <c r="B65" s="30">
        <v>21000000</v>
      </c>
      <c r="C65" s="83">
        <f>C66</f>
        <v>3754500</v>
      </c>
      <c r="D65" s="83">
        <f>D66</f>
        <v>6544265.77</v>
      </c>
    </row>
    <row r="66" spans="1:4" ht="57" customHeight="1">
      <c r="A66" s="33" t="s">
        <v>170</v>
      </c>
      <c r="B66" s="23">
        <v>21110000</v>
      </c>
      <c r="C66" s="22">
        <v>3754500</v>
      </c>
      <c r="D66" s="22">
        <v>6544265.77</v>
      </c>
    </row>
    <row r="67" spans="1:4" ht="36.75" customHeight="1">
      <c r="A67" s="34" t="s">
        <v>121</v>
      </c>
      <c r="B67" s="30">
        <v>24000000</v>
      </c>
      <c r="C67" s="83">
        <f>C68+C70</f>
        <v>14752907</v>
      </c>
      <c r="D67" s="83">
        <f>D68+D70</f>
        <v>14879080.83</v>
      </c>
    </row>
    <row r="68" spans="1:4" ht="33.75" customHeight="1">
      <c r="A68" s="33" t="s">
        <v>137</v>
      </c>
      <c r="B68" s="23">
        <v>24060000</v>
      </c>
      <c r="C68" s="22">
        <f>+C69</f>
        <v>14746300</v>
      </c>
      <c r="D68" s="22">
        <f>+D69</f>
        <v>14861509.78</v>
      </c>
    </row>
    <row r="69" spans="1:4" ht="85.5" customHeight="1">
      <c r="A69" s="29" t="s">
        <v>248</v>
      </c>
      <c r="B69" s="23">
        <v>24062100</v>
      </c>
      <c r="C69" s="22">
        <v>14746300</v>
      </c>
      <c r="D69" s="22">
        <v>14861509.78</v>
      </c>
    </row>
    <row r="70" spans="1:4" ht="34.5" customHeight="1">
      <c r="A70" s="33" t="s">
        <v>171</v>
      </c>
      <c r="B70" s="23">
        <v>24110000</v>
      </c>
      <c r="C70" s="22">
        <v>6607</v>
      </c>
      <c r="D70" s="22">
        <v>17571.05</v>
      </c>
    </row>
    <row r="71" spans="1:4" ht="39" customHeight="1">
      <c r="A71" s="34" t="s">
        <v>40</v>
      </c>
      <c r="B71" s="30">
        <v>25000000</v>
      </c>
      <c r="C71" s="26">
        <v>370912598.3</v>
      </c>
      <c r="D71" s="26">
        <v>370251006.86</v>
      </c>
    </row>
    <row r="72" spans="1:4" ht="29.25" customHeight="1">
      <c r="A72" s="34" t="s">
        <v>138</v>
      </c>
      <c r="B72" s="30">
        <v>30000000</v>
      </c>
      <c r="C72" s="83">
        <f>C73</f>
        <v>1809430</v>
      </c>
      <c r="D72" s="83">
        <f>D73</f>
        <v>2187549.22</v>
      </c>
    </row>
    <row r="73" spans="1:4" ht="72.75" customHeight="1">
      <c r="A73" s="33" t="s">
        <v>306</v>
      </c>
      <c r="B73" s="23">
        <v>31030000</v>
      </c>
      <c r="C73" s="22">
        <v>1809430</v>
      </c>
      <c r="D73" s="22">
        <v>2187549.22</v>
      </c>
    </row>
    <row r="74" spans="1:4" ht="34.5" customHeight="1">
      <c r="A74" s="33" t="s">
        <v>237</v>
      </c>
      <c r="B74" s="23">
        <v>41030400</v>
      </c>
      <c r="C74" s="22">
        <v>113868899.51</v>
      </c>
      <c r="D74" s="22">
        <v>113529502.78</v>
      </c>
    </row>
    <row r="75" spans="1:4" ht="114.75" customHeight="1">
      <c r="A75" s="33" t="s">
        <v>365</v>
      </c>
      <c r="B75" s="23">
        <v>41034900</v>
      </c>
      <c r="C75" s="22">
        <v>9189300</v>
      </c>
      <c r="D75" s="22">
        <v>9189219.89</v>
      </c>
    </row>
    <row r="76" spans="1:4" ht="33" customHeight="1">
      <c r="A76" s="29" t="s">
        <v>148</v>
      </c>
      <c r="B76" s="23">
        <v>41035000</v>
      </c>
      <c r="C76" s="22">
        <v>27280539.56</v>
      </c>
      <c r="D76" s="22">
        <v>24863038.51</v>
      </c>
    </row>
    <row r="77" spans="1:11" ht="45" customHeight="1">
      <c r="A77" s="89" t="s">
        <v>162</v>
      </c>
      <c r="B77" s="88">
        <v>90010300</v>
      </c>
      <c r="C77" s="82">
        <f>+C59</f>
        <v>863728217.3699999</v>
      </c>
      <c r="D77" s="82">
        <f>+D59</f>
        <v>1004111332.93</v>
      </c>
      <c r="E77" s="3"/>
      <c r="F77" s="3"/>
      <c r="G77" s="3"/>
      <c r="H77" s="3"/>
      <c r="I77" s="3"/>
      <c r="J77" s="3"/>
      <c r="K77" s="3"/>
    </row>
    <row r="78" spans="1:11" ht="46.5" customHeight="1">
      <c r="A78" s="89" t="s">
        <v>5</v>
      </c>
      <c r="B78" s="93"/>
      <c r="C78" s="44">
        <f>+C58+C77</f>
        <v>12494469961.349998</v>
      </c>
      <c r="D78" s="44">
        <f>+D58+D77</f>
        <v>13035454824.07</v>
      </c>
      <c r="E78" s="3"/>
      <c r="F78" s="3"/>
      <c r="G78" s="3"/>
      <c r="H78" s="3"/>
      <c r="I78" s="3"/>
      <c r="J78" s="3"/>
      <c r="K78" s="3"/>
    </row>
    <row r="79" spans="1:4" ht="18.75" customHeight="1">
      <c r="A79" s="130" t="s">
        <v>11</v>
      </c>
      <c r="B79" s="129" t="s">
        <v>31</v>
      </c>
      <c r="C79" s="120" t="s">
        <v>287</v>
      </c>
      <c r="D79" s="126" t="s">
        <v>335</v>
      </c>
    </row>
    <row r="80" spans="1:4" ht="9.75" customHeight="1">
      <c r="A80" s="130"/>
      <c r="B80" s="129"/>
      <c r="C80" s="121"/>
      <c r="D80" s="127"/>
    </row>
    <row r="81" spans="1:4" ht="16.5" customHeight="1">
      <c r="A81" s="130"/>
      <c r="B81" s="129"/>
      <c r="C81" s="121"/>
      <c r="D81" s="127"/>
    </row>
    <row r="82" spans="1:4" ht="18.75" customHeight="1">
      <c r="A82" s="130"/>
      <c r="B82" s="129"/>
      <c r="C82" s="122"/>
      <c r="D82" s="128"/>
    </row>
    <row r="83" spans="1:4" ht="32.25" customHeight="1">
      <c r="A83" s="17" t="s">
        <v>57</v>
      </c>
      <c r="B83" s="48"/>
      <c r="C83" s="49"/>
      <c r="D83" s="49"/>
    </row>
    <row r="84" spans="1:4" ht="31.5" customHeight="1">
      <c r="A84" s="19" t="s">
        <v>44</v>
      </c>
      <c r="B84" s="24"/>
      <c r="C84" s="70">
        <f>SUM(C85,C173,C184,C188)+C174+C197+C180+C200+C177+C194</f>
        <v>3407123402.02</v>
      </c>
      <c r="D84" s="70">
        <f>SUM(D85,D173,D184,D188)+D174+D197+D180+D200+D177+D194</f>
        <v>3213909499.2900004</v>
      </c>
    </row>
    <row r="85" spans="1:4" ht="32.25" customHeight="1">
      <c r="A85" s="31" t="s">
        <v>46</v>
      </c>
      <c r="B85" s="50" t="s">
        <v>60</v>
      </c>
      <c r="C85" s="26">
        <f>C87</f>
        <v>15050301</v>
      </c>
      <c r="D85" s="26">
        <f>D87</f>
        <v>14878179.15</v>
      </c>
    </row>
    <row r="86" spans="1:4" ht="30" customHeight="1">
      <c r="A86" s="51" t="s">
        <v>33</v>
      </c>
      <c r="B86" s="52"/>
      <c r="C86" s="22"/>
      <c r="D86" s="22"/>
    </row>
    <row r="87" spans="1:4" ht="26.25">
      <c r="A87" s="53" t="s">
        <v>299</v>
      </c>
      <c r="B87" s="52" t="s">
        <v>59</v>
      </c>
      <c r="C87" s="22">
        <v>15050301</v>
      </c>
      <c r="D87" s="22">
        <v>14878179.15</v>
      </c>
    </row>
    <row r="88" spans="1:4" ht="48.75" customHeight="1">
      <c r="A88" s="40" t="s">
        <v>26</v>
      </c>
      <c r="B88" s="54"/>
      <c r="C88" s="26"/>
      <c r="D88" s="26"/>
    </row>
    <row r="89" spans="1:4" ht="16.5" customHeight="1">
      <c r="A89" s="31" t="s">
        <v>47</v>
      </c>
      <c r="B89" s="54" t="s">
        <v>61</v>
      </c>
      <c r="C89" s="26">
        <f>SUM(C91:C104)</f>
        <v>881077629.0200001</v>
      </c>
      <c r="D89" s="26">
        <f>SUM(D91:D104)</f>
        <v>801918473.6899999</v>
      </c>
    </row>
    <row r="90" spans="1:4" ht="26.25" customHeight="1">
      <c r="A90" s="51" t="s">
        <v>33</v>
      </c>
      <c r="B90" s="52"/>
      <c r="C90" s="22"/>
      <c r="D90" s="22"/>
    </row>
    <row r="91" spans="1:4" ht="55.5" customHeight="1">
      <c r="A91" s="33" t="s">
        <v>343</v>
      </c>
      <c r="B91" s="52" t="s">
        <v>62</v>
      </c>
      <c r="C91" s="22">
        <v>99895636</v>
      </c>
      <c r="D91" s="22">
        <v>86857253.33</v>
      </c>
    </row>
    <row r="92" spans="1:4" ht="56.25" customHeight="1">
      <c r="A92" s="33" t="s">
        <v>8</v>
      </c>
      <c r="B92" s="52" t="s">
        <v>65</v>
      </c>
      <c r="C92" s="22">
        <v>271517396.22</v>
      </c>
      <c r="D92" s="22">
        <v>251325991.74</v>
      </c>
    </row>
    <row r="93" spans="1:4" ht="105">
      <c r="A93" s="33" t="s">
        <v>173</v>
      </c>
      <c r="B93" s="52" t="s">
        <v>66</v>
      </c>
      <c r="C93" s="22">
        <v>31584686.16</v>
      </c>
      <c r="D93" s="22">
        <v>28068095.3</v>
      </c>
    </row>
    <row r="94" spans="1:4" ht="24.75" customHeight="1">
      <c r="A94" s="29" t="s">
        <v>174</v>
      </c>
      <c r="B94" s="52" t="s">
        <v>67</v>
      </c>
      <c r="C94" s="22">
        <v>20314932</v>
      </c>
      <c r="D94" s="22">
        <v>19789311.55</v>
      </c>
    </row>
    <row r="95" spans="1:4" ht="26.25">
      <c r="A95" s="29" t="s">
        <v>175</v>
      </c>
      <c r="B95" s="52" t="s">
        <v>149</v>
      </c>
      <c r="C95" s="22">
        <v>85380058.8</v>
      </c>
      <c r="D95" s="22">
        <v>84085195.54</v>
      </c>
    </row>
    <row r="96" spans="1:4" ht="26.25">
      <c r="A96" s="29" t="s">
        <v>176</v>
      </c>
      <c r="B96" s="114" t="s">
        <v>68</v>
      </c>
      <c r="C96" s="22">
        <v>223625944.84</v>
      </c>
      <c r="D96" s="22">
        <v>222466739.97</v>
      </c>
    </row>
    <row r="97" spans="1:4" ht="26.25">
      <c r="A97" s="29" t="s">
        <v>177</v>
      </c>
      <c r="B97" s="52" t="s">
        <v>69</v>
      </c>
      <c r="C97" s="22">
        <v>43727704</v>
      </c>
      <c r="D97" s="22">
        <v>43703181.55</v>
      </c>
    </row>
    <row r="98" spans="1:4" ht="56.25" customHeight="1">
      <c r="A98" s="33" t="s">
        <v>366</v>
      </c>
      <c r="B98" s="52" t="s">
        <v>70</v>
      </c>
      <c r="C98" s="22">
        <v>19387161</v>
      </c>
      <c r="D98" s="22">
        <v>19058190.15</v>
      </c>
    </row>
    <row r="99" spans="1:4" ht="24" customHeight="1">
      <c r="A99" s="29" t="s">
        <v>178</v>
      </c>
      <c r="B99" s="52" t="s">
        <v>71</v>
      </c>
      <c r="C99" s="22">
        <v>6664800</v>
      </c>
      <c r="D99" s="22">
        <v>6664653.99</v>
      </c>
    </row>
    <row r="100" spans="1:4" ht="27.75" customHeight="1">
      <c r="A100" s="29" t="s">
        <v>179</v>
      </c>
      <c r="B100" s="52" t="s">
        <v>72</v>
      </c>
      <c r="C100" s="22">
        <v>13169065</v>
      </c>
      <c r="D100" s="22">
        <v>12517187.41</v>
      </c>
    </row>
    <row r="101" spans="1:4" ht="26.25">
      <c r="A101" s="29" t="s">
        <v>180</v>
      </c>
      <c r="B101" s="52" t="s">
        <v>73</v>
      </c>
      <c r="C101" s="22">
        <v>1810453</v>
      </c>
      <c r="D101" s="22">
        <v>1741670.73</v>
      </c>
    </row>
    <row r="102" spans="1:4" ht="32.25" customHeight="1">
      <c r="A102" s="33" t="s">
        <v>182</v>
      </c>
      <c r="B102" s="52" t="s">
        <v>74</v>
      </c>
      <c r="C102" s="22">
        <v>3968774</v>
      </c>
      <c r="D102" s="22">
        <v>3685358.05</v>
      </c>
    </row>
    <row r="103" spans="1:4" ht="28.5" customHeight="1">
      <c r="A103" s="29" t="s">
        <v>183</v>
      </c>
      <c r="B103" s="52" t="s">
        <v>150</v>
      </c>
      <c r="C103" s="22">
        <v>19153278</v>
      </c>
      <c r="D103" s="22">
        <v>18420239.96</v>
      </c>
    </row>
    <row r="104" spans="1:4" ht="26.25">
      <c r="A104" s="29" t="s">
        <v>181</v>
      </c>
      <c r="B104" s="52" t="s">
        <v>75</v>
      </c>
      <c r="C104" s="22">
        <v>40877740</v>
      </c>
      <c r="D104" s="22">
        <v>3535404.42</v>
      </c>
    </row>
    <row r="105" spans="1:4" ht="27" customHeight="1">
      <c r="A105" s="31" t="s">
        <v>143</v>
      </c>
      <c r="B105" s="54" t="s">
        <v>76</v>
      </c>
      <c r="C105" s="26">
        <f>C107+C108+C110+C111+C112+C113+C115+C116+C117+C118+C119+C120+C122+C121+C114+C123+C109</f>
        <v>1983227136</v>
      </c>
      <c r="D105" s="26">
        <f>D107+D108+D110+D111+D112+D113+D115+D116+D117+D118+D119+D120+D122+D121+D114+D123+D109</f>
        <v>1888543420.12</v>
      </c>
    </row>
    <row r="106" spans="1:4" ht="25.5" customHeight="1">
      <c r="A106" s="51" t="s">
        <v>33</v>
      </c>
      <c r="B106" s="52"/>
      <c r="C106" s="22"/>
      <c r="D106" s="22"/>
    </row>
    <row r="107" spans="1:4" ht="24.75" customHeight="1">
      <c r="A107" s="29" t="s">
        <v>344</v>
      </c>
      <c r="B107" s="52" t="s">
        <v>77</v>
      </c>
      <c r="C107" s="22">
        <v>272975077</v>
      </c>
      <c r="D107" s="22">
        <v>261319740.03</v>
      </c>
    </row>
    <row r="108" spans="1:4" ht="76.5" customHeight="1">
      <c r="A108" s="33" t="s">
        <v>302</v>
      </c>
      <c r="B108" s="52" t="s">
        <v>78</v>
      </c>
      <c r="C108" s="22">
        <v>734579801</v>
      </c>
      <c r="D108" s="22">
        <v>714293095.25</v>
      </c>
    </row>
    <row r="109" spans="1:4" ht="26.25">
      <c r="A109" s="33" t="s">
        <v>185</v>
      </c>
      <c r="B109" s="52" t="s">
        <v>108</v>
      </c>
      <c r="C109" s="22">
        <v>42841403</v>
      </c>
      <c r="D109" s="22">
        <v>41603282.26</v>
      </c>
    </row>
    <row r="110" spans="1:4" ht="26.25" customHeight="1">
      <c r="A110" s="29" t="s">
        <v>186</v>
      </c>
      <c r="B110" s="52" t="s">
        <v>79</v>
      </c>
      <c r="C110" s="22">
        <v>41058238</v>
      </c>
      <c r="D110" s="22">
        <v>40751275.08</v>
      </c>
    </row>
    <row r="111" spans="1:4" ht="28.5" customHeight="1">
      <c r="A111" s="29" t="s">
        <v>187</v>
      </c>
      <c r="B111" s="52" t="s">
        <v>80</v>
      </c>
      <c r="C111" s="22">
        <v>22162251</v>
      </c>
      <c r="D111" s="22">
        <v>21754397.03</v>
      </c>
    </row>
    <row r="112" spans="1:4" ht="24.75" customHeight="1">
      <c r="A112" s="29" t="s">
        <v>12</v>
      </c>
      <c r="B112" s="52" t="s">
        <v>81</v>
      </c>
      <c r="C112" s="22">
        <v>29423003</v>
      </c>
      <c r="D112" s="22">
        <v>29408659.23</v>
      </c>
    </row>
    <row r="113" spans="1:4" ht="27" customHeight="1">
      <c r="A113" s="29" t="s">
        <v>13</v>
      </c>
      <c r="B113" s="52" t="s">
        <v>82</v>
      </c>
      <c r="C113" s="22">
        <v>34836550</v>
      </c>
      <c r="D113" s="22">
        <v>34517301.67</v>
      </c>
    </row>
    <row r="114" spans="1:4" ht="52.5">
      <c r="A114" s="29" t="s">
        <v>130</v>
      </c>
      <c r="B114" s="52" t="s">
        <v>110</v>
      </c>
      <c r="C114" s="22">
        <v>404072438</v>
      </c>
      <c r="D114" s="22">
        <v>402469661.72</v>
      </c>
    </row>
    <row r="115" spans="1:4" ht="78.75">
      <c r="A115" s="33" t="s">
        <v>192</v>
      </c>
      <c r="B115" s="52" t="s">
        <v>83</v>
      </c>
      <c r="C115" s="22">
        <v>7583521</v>
      </c>
      <c r="D115" s="22">
        <v>7543489.83</v>
      </c>
    </row>
    <row r="116" spans="1:4" ht="26.25">
      <c r="A116" s="56" t="s">
        <v>14</v>
      </c>
      <c r="B116" s="52" t="s">
        <v>84</v>
      </c>
      <c r="C116" s="22">
        <v>7931835</v>
      </c>
      <c r="D116" s="22">
        <v>7859151.06</v>
      </c>
    </row>
    <row r="117" spans="1:4" ht="25.5" customHeight="1">
      <c r="A117" s="29" t="s">
        <v>367</v>
      </c>
      <c r="B117" s="52" t="s">
        <v>85</v>
      </c>
      <c r="C117" s="22">
        <v>1154355</v>
      </c>
      <c r="D117" s="22">
        <v>1148611.24</v>
      </c>
    </row>
    <row r="118" spans="1:4" ht="25.5" customHeight="1">
      <c r="A118" s="29" t="s">
        <v>188</v>
      </c>
      <c r="B118" s="52" t="s">
        <v>86</v>
      </c>
      <c r="C118" s="22">
        <v>14106597</v>
      </c>
      <c r="D118" s="22">
        <v>14043667.39</v>
      </c>
    </row>
    <row r="119" spans="1:4" ht="27" customHeight="1">
      <c r="A119" s="29" t="s">
        <v>368</v>
      </c>
      <c r="B119" s="52" t="s">
        <v>87</v>
      </c>
      <c r="C119" s="22">
        <v>268911541</v>
      </c>
      <c r="D119" s="22">
        <v>211578141.32</v>
      </c>
    </row>
    <row r="120" spans="1:4" ht="78.75">
      <c r="A120" s="33" t="s">
        <v>193</v>
      </c>
      <c r="B120" s="52" t="s">
        <v>88</v>
      </c>
      <c r="C120" s="22">
        <v>1213541</v>
      </c>
      <c r="D120" s="22">
        <v>1208034.2</v>
      </c>
    </row>
    <row r="121" spans="1:4" ht="29.25" customHeight="1">
      <c r="A121" s="29" t="s">
        <v>189</v>
      </c>
      <c r="B121" s="52" t="s">
        <v>135</v>
      </c>
      <c r="C121" s="22">
        <v>3866405</v>
      </c>
      <c r="D121" s="22">
        <v>3037086.62</v>
      </c>
    </row>
    <row r="122" spans="1:4" ht="53.25" customHeight="1">
      <c r="A122" s="33" t="s">
        <v>190</v>
      </c>
      <c r="B122" s="52" t="s">
        <v>134</v>
      </c>
      <c r="C122" s="22">
        <v>88718100</v>
      </c>
      <c r="D122" s="22">
        <v>88581516.19</v>
      </c>
    </row>
    <row r="123" spans="1:4" ht="30.75" customHeight="1">
      <c r="A123" s="33" t="s">
        <v>191</v>
      </c>
      <c r="B123" s="52" t="s">
        <v>89</v>
      </c>
      <c r="C123" s="22">
        <v>7792480</v>
      </c>
      <c r="D123" s="22">
        <v>7426310</v>
      </c>
    </row>
    <row r="124" spans="1:4" ht="25.5">
      <c r="A124" s="31" t="s">
        <v>30</v>
      </c>
      <c r="B124" s="54"/>
      <c r="C124" s="26"/>
      <c r="D124" s="26"/>
    </row>
    <row r="125" spans="1:4" ht="25.5">
      <c r="A125" s="31" t="s">
        <v>45</v>
      </c>
      <c r="B125" s="54" t="s">
        <v>90</v>
      </c>
      <c r="C125" s="26">
        <f>SUM(C128:C145)+C127+C146+C147</f>
        <v>214396890</v>
      </c>
      <c r="D125" s="26">
        <f>SUM(D128:D145)+D127+D146+D147</f>
        <v>212091566.35999995</v>
      </c>
    </row>
    <row r="126" spans="1:4" ht="25.5" customHeight="1">
      <c r="A126" s="58" t="s">
        <v>42</v>
      </c>
      <c r="B126" s="52"/>
      <c r="C126" s="22"/>
      <c r="D126" s="22"/>
    </row>
    <row r="127" spans="1:4" ht="54.75" customHeight="1">
      <c r="A127" s="33" t="s">
        <v>300</v>
      </c>
      <c r="B127" s="52" t="s">
        <v>136</v>
      </c>
      <c r="C127" s="22">
        <v>867500</v>
      </c>
      <c r="D127" s="22">
        <v>867189.59</v>
      </c>
    </row>
    <row r="128" spans="1:4" ht="28.5" customHeight="1">
      <c r="A128" s="33" t="s">
        <v>194</v>
      </c>
      <c r="B128" s="52" t="s">
        <v>91</v>
      </c>
      <c r="C128" s="22">
        <v>16854760</v>
      </c>
      <c r="D128" s="22">
        <v>16837111.16</v>
      </c>
    </row>
    <row r="129" spans="1:4" ht="26.25">
      <c r="A129" s="29" t="s">
        <v>249</v>
      </c>
      <c r="B129" s="52" t="s">
        <v>114</v>
      </c>
      <c r="C129" s="22">
        <v>1011580</v>
      </c>
      <c r="D129" s="22">
        <v>991080.36</v>
      </c>
    </row>
    <row r="130" spans="1:4" ht="26.25" customHeight="1">
      <c r="A130" s="29" t="s">
        <v>195</v>
      </c>
      <c r="B130" s="52" t="s">
        <v>92</v>
      </c>
      <c r="C130" s="22">
        <v>42706274</v>
      </c>
      <c r="D130" s="22">
        <v>42396887.92</v>
      </c>
    </row>
    <row r="131" spans="1:4" ht="52.5">
      <c r="A131" s="38" t="s">
        <v>323</v>
      </c>
      <c r="B131" s="52" t="s">
        <v>93</v>
      </c>
      <c r="C131" s="22">
        <v>1575436</v>
      </c>
      <c r="D131" s="22">
        <v>1563772.56</v>
      </c>
    </row>
    <row r="132" spans="1:4" ht="28.5" customHeight="1">
      <c r="A132" s="38" t="s">
        <v>196</v>
      </c>
      <c r="B132" s="52" t="s">
        <v>94</v>
      </c>
      <c r="C132" s="22">
        <v>1067051</v>
      </c>
      <c r="D132" s="22">
        <v>1015098.89</v>
      </c>
    </row>
    <row r="133" spans="1:4" ht="52.5">
      <c r="A133" s="38" t="s">
        <v>197</v>
      </c>
      <c r="B133" s="52" t="s">
        <v>95</v>
      </c>
      <c r="C133" s="22">
        <v>128524291</v>
      </c>
      <c r="D133" s="22">
        <v>127529662.99</v>
      </c>
    </row>
    <row r="134" spans="1:4" ht="26.25">
      <c r="A134" s="38" t="s">
        <v>369</v>
      </c>
      <c r="B134" s="52" t="s">
        <v>96</v>
      </c>
      <c r="C134" s="22">
        <v>1256663</v>
      </c>
      <c r="D134" s="22">
        <v>1217477.64</v>
      </c>
    </row>
    <row r="135" spans="1:4" ht="41.25" customHeight="1">
      <c r="A135" s="71" t="s">
        <v>370</v>
      </c>
      <c r="B135" s="52" t="s">
        <v>97</v>
      </c>
      <c r="C135" s="80">
        <v>21700</v>
      </c>
      <c r="D135" s="22">
        <v>19695.6</v>
      </c>
    </row>
    <row r="136" spans="1:4" ht="26.25">
      <c r="A136" s="71" t="s">
        <v>198</v>
      </c>
      <c r="B136" s="52" t="s">
        <v>98</v>
      </c>
      <c r="C136" s="80">
        <v>459400</v>
      </c>
      <c r="D136" s="22">
        <v>448120.77</v>
      </c>
    </row>
    <row r="137" spans="1:4" ht="52.5" hidden="1">
      <c r="A137" s="71" t="s">
        <v>202</v>
      </c>
      <c r="B137" s="52" t="s">
        <v>99</v>
      </c>
      <c r="C137" s="80"/>
      <c r="D137" s="22"/>
    </row>
    <row r="138" spans="1:4" ht="24.75" customHeight="1">
      <c r="A138" s="111" t="s">
        <v>199</v>
      </c>
      <c r="B138" s="76" t="s">
        <v>100</v>
      </c>
      <c r="C138" s="110">
        <v>951620</v>
      </c>
      <c r="D138" s="85">
        <v>943050.29</v>
      </c>
    </row>
    <row r="139" spans="1:4" ht="26.25" hidden="1">
      <c r="A139" s="71" t="s">
        <v>200</v>
      </c>
      <c r="B139" s="52" t="s">
        <v>101</v>
      </c>
      <c r="C139" s="80"/>
      <c r="D139" s="22"/>
    </row>
    <row r="140" spans="1:4" s="7" customFormat="1" ht="84" customHeight="1">
      <c r="A140" s="71" t="s">
        <v>203</v>
      </c>
      <c r="B140" s="52" t="s">
        <v>102</v>
      </c>
      <c r="C140" s="22">
        <v>2939874</v>
      </c>
      <c r="D140" s="22">
        <v>2939873.89</v>
      </c>
    </row>
    <row r="141" spans="1:4" s="6" customFormat="1" ht="52.5">
      <c r="A141" s="71" t="s">
        <v>371</v>
      </c>
      <c r="B141" s="52" t="s">
        <v>172</v>
      </c>
      <c r="C141" s="80">
        <v>4810375</v>
      </c>
      <c r="D141" s="22">
        <v>4703833.71</v>
      </c>
    </row>
    <row r="142" spans="1:4" ht="26.25">
      <c r="A142" s="71" t="s">
        <v>345</v>
      </c>
      <c r="B142" s="52" t="s">
        <v>103</v>
      </c>
      <c r="C142" s="80">
        <v>2084700</v>
      </c>
      <c r="D142" s="22">
        <v>2076240.19</v>
      </c>
    </row>
    <row r="143" spans="1:4" ht="27.75" customHeight="1">
      <c r="A143" s="71" t="s">
        <v>264</v>
      </c>
      <c r="B143" s="52" t="s">
        <v>104</v>
      </c>
      <c r="C143" s="80">
        <v>172597</v>
      </c>
      <c r="D143" s="22">
        <v>136481.36</v>
      </c>
    </row>
    <row r="144" spans="1:4" ht="26.25">
      <c r="A144" s="38" t="s">
        <v>221</v>
      </c>
      <c r="B144" s="52" t="s">
        <v>105</v>
      </c>
      <c r="C144" s="22">
        <v>5239970</v>
      </c>
      <c r="D144" s="22">
        <v>5206309.73</v>
      </c>
    </row>
    <row r="145" spans="1:4" ht="27" customHeight="1">
      <c r="A145" s="60" t="s">
        <v>222</v>
      </c>
      <c r="B145" s="52" t="s">
        <v>106</v>
      </c>
      <c r="C145" s="22">
        <v>2744511</v>
      </c>
      <c r="D145" s="22">
        <v>2217387.79</v>
      </c>
    </row>
    <row r="146" spans="1:4" ht="52.5">
      <c r="A146" s="38" t="s">
        <v>301</v>
      </c>
      <c r="B146" s="52" t="s">
        <v>129</v>
      </c>
      <c r="C146" s="22">
        <v>1106400</v>
      </c>
      <c r="D146" s="22">
        <v>980275.92</v>
      </c>
    </row>
    <row r="147" spans="1:4" ht="27" customHeight="1">
      <c r="A147" s="38" t="s">
        <v>201</v>
      </c>
      <c r="B147" s="52" t="s">
        <v>128</v>
      </c>
      <c r="C147" s="22">
        <v>2188</v>
      </c>
      <c r="D147" s="22">
        <v>2016</v>
      </c>
    </row>
    <row r="148" spans="1:4" ht="20.25" customHeight="1">
      <c r="A148" s="31" t="s">
        <v>48</v>
      </c>
      <c r="B148" s="54" t="s">
        <v>28</v>
      </c>
      <c r="C148" s="26">
        <f>SUM(C150:C155)</f>
        <v>136924595</v>
      </c>
      <c r="D148" s="26">
        <f>SUM(D150:D155)</f>
        <v>134950076.45</v>
      </c>
    </row>
    <row r="149" spans="1:4" ht="23.25" customHeight="1">
      <c r="A149" s="58" t="s">
        <v>33</v>
      </c>
      <c r="B149" s="52"/>
      <c r="C149" s="22"/>
      <c r="D149" s="22"/>
    </row>
    <row r="150" spans="1:4" ht="26.25" customHeight="1">
      <c r="A150" s="60" t="s">
        <v>18</v>
      </c>
      <c r="B150" s="52">
        <v>110102</v>
      </c>
      <c r="C150" s="22">
        <v>71863945</v>
      </c>
      <c r="D150" s="22">
        <v>71855396</v>
      </c>
    </row>
    <row r="151" spans="1:4" ht="50.25" customHeight="1">
      <c r="A151" s="60" t="s">
        <v>204</v>
      </c>
      <c r="B151" s="52">
        <v>110103</v>
      </c>
      <c r="C151" s="22">
        <v>21405955</v>
      </c>
      <c r="D151" s="22">
        <v>20558508.09</v>
      </c>
    </row>
    <row r="152" spans="1:4" ht="24.75" customHeight="1">
      <c r="A152" s="60" t="s">
        <v>19</v>
      </c>
      <c r="B152" s="52">
        <v>110201</v>
      </c>
      <c r="C152" s="81">
        <v>22143053</v>
      </c>
      <c r="D152" s="81">
        <v>21788529.79</v>
      </c>
    </row>
    <row r="153" spans="1:4" ht="26.25" customHeight="1">
      <c r="A153" s="60" t="s">
        <v>20</v>
      </c>
      <c r="B153" s="52">
        <v>110202</v>
      </c>
      <c r="C153" s="81">
        <v>19006153</v>
      </c>
      <c r="D153" s="81">
        <v>18261036.92</v>
      </c>
    </row>
    <row r="154" spans="1:4" ht="29.25" customHeight="1">
      <c r="A154" s="60" t="s">
        <v>205</v>
      </c>
      <c r="B154" s="52">
        <v>110204</v>
      </c>
      <c r="C154" s="81">
        <v>872532</v>
      </c>
      <c r="D154" s="81">
        <v>865868.38</v>
      </c>
    </row>
    <row r="155" spans="1:4" ht="28.5" customHeight="1">
      <c r="A155" s="60" t="s">
        <v>21</v>
      </c>
      <c r="B155" s="52">
        <v>110502</v>
      </c>
      <c r="C155" s="81">
        <v>1632957</v>
      </c>
      <c r="D155" s="81">
        <v>1620737.27</v>
      </c>
    </row>
    <row r="156" spans="1:4" ht="29.25" customHeight="1">
      <c r="A156" s="31" t="s">
        <v>49</v>
      </c>
      <c r="B156" s="54" t="s">
        <v>29</v>
      </c>
      <c r="C156" s="26">
        <f>C159+C158</f>
        <v>893880</v>
      </c>
      <c r="D156" s="26">
        <f>D159+D158</f>
        <v>893475.01</v>
      </c>
    </row>
    <row r="157" spans="1:4" ht="26.25" customHeight="1">
      <c r="A157" s="58" t="s">
        <v>33</v>
      </c>
      <c r="B157" s="114"/>
      <c r="C157" s="22"/>
      <c r="D157" s="22"/>
    </row>
    <row r="158" spans="1:4" ht="26.25" customHeight="1">
      <c r="A158" s="59" t="s">
        <v>338</v>
      </c>
      <c r="B158" s="52" t="s">
        <v>337</v>
      </c>
      <c r="C158" s="22">
        <v>500000</v>
      </c>
      <c r="D158" s="80">
        <v>499970.77</v>
      </c>
    </row>
    <row r="159" spans="1:4" ht="30" customHeight="1">
      <c r="A159" s="59" t="s">
        <v>22</v>
      </c>
      <c r="B159" s="52">
        <v>120300</v>
      </c>
      <c r="C159" s="22">
        <v>393880</v>
      </c>
      <c r="D159" s="22">
        <v>393504.24</v>
      </c>
    </row>
    <row r="160" spans="1:4" ht="27.75" customHeight="1">
      <c r="A160" s="31" t="s">
        <v>50</v>
      </c>
      <c r="B160" s="54">
        <v>130000</v>
      </c>
      <c r="C160" s="26">
        <f>SUM(C162:C172)</f>
        <v>29050329</v>
      </c>
      <c r="D160" s="26">
        <f>SUM(D162:D172)</f>
        <v>27929995.45</v>
      </c>
    </row>
    <row r="161" spans="1:4" ht="32.25" customHeight="1">
      <c r="A161" s="58" t="s">
        <v>33</v>
      </c>
      <c r="B161" s="52"/>
      <c r="C161" s="22"/>
      <c r="D161" s="22"/>
    </row>
    <row r="162" spans="1:4" ht="27" customHeight="1">
      <c r="A162" s="38" t="s">
        <v>209</v>
      </c>
      <c r="B162" s="52">
        <v>130102</v>
      </c>
      <c r="C162" s="22">
        <v>4646458</v>
      </c>
      <c r="D162" s="22">
        <v>4547920.48</v>
      </c>
    </row>
    <row r="163" spans="1:4" ht="30.75" customHeight="1">
      <c r="A163" s="38" t="s">
        <v>208</v>
      </c>
      <c r="B163" s="52">
        <v>130104</v>
      </c>
      <c r="C163" s="22">
        <v>1318358</v>
      </c>
      <c r="D163" s="22">
        <v>1298733.8</v>
      </c>
    </row>
    <row r="164" spans="1:4" ht="54.75" customHeight="1">
      <c r="A164" s="38" t="s">
        <v>346</v>
      </c>
      <c r="B164" s="52">
        <v>130105</v>
      </c>
      <c r="C164" s="22">
        <v>432300</v>
      </c>
      <c r="D164" s="22">
        <v>432297.49</v>
      </c>
    </row>
    <row r="165" spans="1:4" ht="55.5" customHeight="1">
      <c r="A165" s="38" t="s">
        <v>206</v>
      </c>
      <c r="B165" s="52" t="s">
        <v>115</v>
      </c>
      <c r="C165" s="22">
        <v>2932553</v>
      </c>
      <c r="D165" s="22">
        <v>2888591.69</v>
      </c>
    </row>
    <row r="166" spans="1:4" ht="51" customHeight="1">
      <c r="A166" s="38" t="s">
        <v>348</v>
      </c>
      <c r="B166" s="52">
        <v>130107</v>
      </c>
      <c r="C166" s="22">
        <v>4515146</v>
      </c>
      <c r="D166" s="22">
        <v>4371529.49</v>
      </c>
    </row>
    <row r="167" spans="1:4" ht="26.25">
      <c r="A167" s="38" t="s">
        <v>224</v>
      </c>
      <c r="B167" s="52" t="s">
        <v>141</v>
      </c>
      <c r="C167" s="22">
        <v>200000</v>
      </c>
      <c r="D167" s="22">
        <v>199861.93</v>
      </c>
    </row>
    <row r="168" spans="1:4" ht="50.25" customHeight="1">
      <c r="A168" s="38" t="s">
        <v>207</v>
      </c>
      <c r="B168" s="52" t="s">
        <v>151</v>
      </c>
      <c r="C168" s="22">
        <v>9516062</v>
      </c>
      <c r="D168" s="22">
        <v>9344729.29</v>
      </c>
    </row>
    <row r="169" spans="1:4" ht="33" customHeight="1">
      <c r="A169" s="38" t="s">
        <v>372</v>
      </c>
      <c r="B169" s="52" t="s">
        <v>152</v>
      </c>
      <c r="C169" s="22">
        <v>3511616</v>
      </c>
      <c r="D169" s="22">
        <v>2873147.9</v>
      </c>
    </row>
    <row r="170" spans="1:4" ht="55.5" customHeight="1">
      <c r="A170" s="38" t="s">
        <v>210</v>
      </c>
      <c r="B170" s="52">
        <v>130201</v>
      </c>
      <c r="C170" s="22">
        <v>216700</v>
      </c>
      <c r="D170" s="22">
        <v>216525.4</v>
      </c>
    </row>
    <row r="171" spans="1:4" ht="56.25" customHeight="1">
      <c r="A171" s="38" t="s">
        <v>250</v>
      </c>
      <c r="B171" s="52">
        <v>130204</v>
      </c>
      <c r="C171" s="22">
        <v>1026509</v>
      </c>
      <c r="D171" s="22">
        <v>1024233.18</v>
      </c>
    </row>
    <row r="172" spans="1:4" ht="56.25" customHeight="1">
      <c r="A172" s="38" t="s">
        <v>347</v>
      </c>
      <c r="B172" s="52" t="s">
        <v>251</v>
      </c>
      <c r="C172" s="22">
        <v>734627</v>
      </c>
      <c r="D172" s="22">
        <v>732424.8</v>
      </c>
    </row>
    <row r="173" spans="1:4" ht="56.25" customHeight="1">
      <c r="A173" s="72" t="s">
        <v>34</v>
      </c>
      <c r="B173" s="61"/>
      <c r="C173" s="82">
        <f>SUM(C89,C105,C125,C148,C156,C160)</f>
        <v>3245570459.02</v>
      </c>
      <c r="D173" s="82">
        <f>SUM(D89,D105,D125,D148,D156,D160)</f>
        <v>3066327007.08</v>
      </c>
    </row>
    <row r="174" spans="1:4" ht="27.75" customHeight="1">
      <c r="A174" s="31" t="s">
        <v>211</v>
      </c>
      <c r="B174" s="54" t="s">
        <v>140</v>
      </c>
      <c r="C174" s="26">
        <f>C176</f>
        <v>7000000</v>
      </c>
      <c r="D174" s="26">
        <f>D176</f>
        <v>5730278.14</v>
      </c>
    </row>
    <row r="175" spans="1:4" ht="26.25" customHeight="1">
      <c r="A175" s="58" t="s">
        <v>33</v>
      </c>
      <c r="B175" s="54"/>
      <c r="C175" s="26"/>
      <c r="D175" s="26"/>
    </row>
    <row r="176" spans="1:4" ht="26.25" customHeight="1">
      <c r="A176" s="29" t="s">
        <v>241</v>
      </c>
      <c r="B176" s="52" t="s">
        <v>240</v>
      </c>
      <c r="C176" s="22">
        <v>7000000</v>
      </c>
      <c r="D176" s="22">
        <v>5730278.14</v>
      </c>
    </row>
    <row r="177" spans="1:4" ht="30" customHeight="1">
      <c r="A177" s="31" t="s">
        <v>53</v>
      </c>
      <c r="B177" s="54" t="s">
        <v>160</v>
      </c>
      <c r="C177" s="26">
        <f>C179</f>
        <v>2160000</v>
      </c>
      <c r="D177" s="26">
        <f>D179</f>
        <v>2160000</v>
      </c>
    </row>
    <row r="178" spans="1:4" ht="26.25" customHeight="1">
      <c r="A178" s="58" t="s">
        <v>33</v>
      </c>
      <c r="B178" s="54"/>
      <c r="C178" s="26"/>
      <c r="D178" s="26"/>
    </row>
    <row r="179" spans="1:4" ht="28.5" customHeight="1">
      <c r="A179" s="29" t="s">
        <v>263</v>
      </c>
      <c r="B179" s="52" t="s">
        <v>126</v>
      </c>
      <c r="C179" s="22">
        <v>2160000</v>
      </c>
      <c r="D179" s="22">
        <v>2160000</v>
      </c>
    </row>
    <row r="180" spans="1:4" ht="56.25" customHeight="1">
      <c r="A180" s="62" t="s">
        <v>254</v>
      </c>
      <c r="B180" s="54" t="s">
        <v>253</v>
      </c>
      <c r="C180" s="26">
        <f>C183+C182</f>
        <v>45221600</v>
      </c>
      <c r="D180" s="26">
        <f>D183+D182</f>
        <v>44098547.3</v>
      </c>
    </row>
    <row r="181" spans="1:4" ht="26.25">
      <c r="A181" s="58" t="s">
        <v>33</v>
      </c>
      <c r="B181" s="54"/>
      <c r="C181" s="26"/>
      <c r="D181" s="26"/>
    </row>
    <row r="182" spans="1:4" ht="26.25">
      <c r="A182" s="29" t="s">
        <v>267</v>
      </c>
      <c r="B182" s="52" t="s">
        <v>266</v>
      </c>
      <c r="C182" s="22">
        <v>1260000</v>
      </c>
      <c r="D182" s="22">
        <v>918695.62</v>
      </c>
    </row>
    <row r="183" spans="1:4" ht="78.75">
      <c r="A183" s="29" t="s">
        <v>298</v>
      </c>
      <c r="B183" s="52" t="s">
        <v>252</v>
      </c>
      <c r="C183" s="22">
        <v>43961600</v>
      </c>
      <c r="D183" s="22">
        <v>43179851.68</v>
      </c>
    </row>
    <row r="184" spans="1:4" ht="61.5" customHeight="1">
      <c r="A184" s="62" t="s">
        <v>144</v>
      </c>
      <c r="B184" s="54">
        <v>170000</v>
      </c>
      <c r="C184" s="26">
        <f>SUM(C187,C186)</f>
        <v>56860990</v>
      </c>
      <c r="D184" s="26">
        <f>SUM(D187,D186)</f>
        <v>52959977.019999996</v>
      </c>
    </row>
    <row r="185" spans="1:4" ht="26.25">
      <c r="A185" s="58" t="s">
        <v>33</v>
      </c>
      <c r="B185" s="52"/>
      <c r="C185" s="22"/>
      <c r="D185" s="22"/>
    </row>
    <row r="186" spans="1:4" ht="52.5">
      <c r="A186" s="29" t="s">
        <v>373</v>
      </c>
      <c r="B186" s="52" t="s">
        <v>255</v>
      </c>
      <c r="C186" s="22">
        <v>47635000</v>
      </c>
      <c r="D186" s="22">
        <v>43740582.62</v>
      </c>
    </row>
    <row r="187" spans="1:4" ht="29.25" customHeight="1">
      <c r="A187" s="59" t="s">
        <v>0</v>
      </c>
      <c r="B187" s="52">
        <v>170901</v>
      </c>
      <c r="C187" s="22">
        <v>9225990</v>
      </c>
      <c r="D187" s="22">
        <v>9219394.4</v>
      </c>
    </row>
    <row r="188" spans="1:4" ht="32.25" customHeight="1">
      <c r="A188" s="40" t="s">
        <v>163</v>
      </c>
      <c r="B188" s="54">
        <v>180000</v>
      </c>
      <c r="C188" s="26">
        <f>SUM(C190:C193)</f>
        <v>31691131</v>
      </c>
      <c r="D188" s="26">
        <f>SUM(D190:D193)</f>
        <v>24524163.05</v>
      </c>
    </row>
    <row r="189" spans="1:4" ht="26.25">
      <c r="A189" s="58" t="s">
        <v>33</v>
      </c>
      <c r="B189" s="52"/>
      <c r="C189" s="22"/>
      <c r="D189" s="22"/>
    </row>
    <row r="190" spans="1:4" ht="26.25">
      <c r="A190" s="29" t="s">
        <v>317</v>
      </c>
      <c r="B190" s="52" t="s">
        <v>316</v>
      </c>
      <c r="C190" s="22">
        <v>500000</v>
      </c>
      <c r="D190" s="22"/>
    </row>
    <row r="191" spans="1:4" ht="29.25" customHeight="1">
      <c r="A191" s="29" t="s">
        <v>1</v>
      </c>
      <c r="B191" s="52" t="s">
        <v>116</v>
      </c>
      <c r="C191" s="22">
        <v>504400</v>
      </c>
      <c r="D191" s="22">
        <v>454395.27</v>
      </c>
    </row>
    <row r="192" spans="1:4" ht="29.25" customHeight="1">
      <c r="A192" s="29" t="s">
        <v>257</v>
      </c>
      <c r="B192" s="52" t="s">
        <v>256</v>
      </c>
      <c r="C192" s="22">
        <v>199600</v>
      </c>
      <c r="D192" s="22">
        <v>167136.11</v>
      </c>
    </row>
    <row r="193" spans="1:4" ht="30.75" customHeight="1">
      <c r="A193" s="113" t="s">
        <v>374</v>
      </c>
      <c r="B193" s="76">
        <v>180410</v>
      </c>
      <c r="C193" s="85">
        <v>30487131</v>
      </c>
      <c r="D193" s="85">
        <v>23902631.67</v>
      </c>
    </row>
    <row r="194" spans="1:4" ht="30.75" customHeight="1" hidden="1">
      <c r="A194" s="40" t="s">
        <v>269</v>
      </c>
      <c r="B194" s="54" t="s">
        <v>268</v>
      </c>
      <c r="C194" s="26">
        <f>C196</f>
        <v>0</v>
      </c>
      <c r="D194" s="26">
        <f>D196</f>
        <v>0</v>
      </c>
    </row>
    <row r="195" spans="1:4" ht="30.75" customHeight="1" hidden="1">
      <c r="A195" s="58" t="s">
        <v>33</v>
      </c>
      <c r="B195" s="52"/>
      <c r="C195" s="22"/>
      <c r="D195" s="22"/>
    </row>
    <row r="196" spans="1:4" ht="30.75" customHeight="1" hidden="1">
      <c r="A196" s="29" t="s">
        <v>271</v>
      </c>
      <c r="B196" s="52" t="s">
        <v>270</v>
      </c>
      <c r="C196" s="22"/>
      <c r="D196" s="22"/>
    </row>
    <row r="197" spans="1:4" ht="57" customHeight="1">
      <c r="A197" s="40" t="s">
        <v>239</v>
      </c>
      <c r="B197" s="54" t="s">
        <v>238</v>
      </c>
      <c r="C197" s="26">
        <f>C199</f>
        <v>3568921</v>
      </c>
      <c r="D197" s="26">
        <f>D199</f>
        <v>3231347.55</v>
      </c>
    </row>
    <row r="198" spans="1:4" ht="25.5" customHeight="1">
      <c r="A198" s="58" t="s">
        <v>33</v>
      </c>
      <c r="B198" s="52"/>
      <c r="C198" s="22"/>
      <c r="D198" s="22"/>
    </row>
    <row r="199" spans="1:4" ht="55.5" customHeight="1">
      <c r="A199" s="29" t="s">
        <v>2</v>
      </c>
      <c r="B199" s="52" t="s">
        <v>139</v>
      </c>
      <c r="C199" s="22">
        <v>3568921</v>
      </c>
      <c r="D199" s="22">
        <v>3231347.55</v>
      </c>
    </row>
    <row r="200" spans="1:4" ht="31.5" customHeight="1" hidden="1">
      <c r="A200" s="40" t="s">
        <v>55</v>
      </c>
      <c r="B200" s="54" t="s">
        <v>260</v>
      </c>
      <c r="C200" s="26">
        <f>C202</f>
        <v>0</v>
      </c>
      <c r="D200" s="26">
        <f>D202</f>
        <v>0</v>
      </c>
    </row>
    <row r="201" spans="1:4" ht="26.25" hidden="1">
      <c r="A201" s="58" t="s">
        <v>33</v>
      </c>
      <c r="B201" s="52"/>
      <c r="C201" s="22"/>
      <c r="D201" s="22"/>
    </row>
    <row r="202" spans="1:4" ht="31.5" customHeight="1" hidden="1">
      <c r="A202" s="29" t="s">
        <v>262</v>
      </c>
      <c r="B202" s="52" t="s">
        <v>261</v>
      </c>
      <c r="C202" s="22"/>
      <c r="D202" s="22"/>
    </row>
    <row r="203" spans="1:4" ht="56.25" customHeight="1">
      <c r="A203" s="19" t="s">
        <v>51</v>
      </c>
      <c r="B203" s="54" t="s">
        <v>122</v>
      </c>
      <c r="C203" s="83">
        <f>C205+C207+C208+C206</f>
        <v>88198312.69</v>
      </c>
      <c r="D203" s="83">
        <f>D205+D207+D208+D206</f>
        <v>63890417.18</v>
      </c>
    </row>
    <row r="204" spans="1:4" ht="28.5" customHeight="1">
      <c r="A204" s="58" t="s">
        <v>33</v>
      </c>
      <c r="B204" s="52"/>
      <c r="C204" s="22"/>
      <c r="D204" s="22"/>
    </row>
    <row r="205" spans="1:4" ht="31.5" customHeight="1">
      <c r="A205" s="29" t="s">
        <v>23</v>
      </c>
      <c r="B205" s="52">
        <v>250102</v>
      </c>
      <c r="C205" s="81">
        <v>17575210</v>
      </c>
      <c r="D205" s="81"/>
    </row>
    <row r="206" spans="1:4" ht="52.5">
      <c r="A206" s="29" t="s">
        <v>233</v>
      </c>
      <c r="B206" s="52" t="s">
        <v>123</v>
      </c>
      <c r="C206" s="81">
        <v>11020000</v>
      </c>
      <c r="D206" s="81">
        <v>8182253</v>
      </c>
    </row>
    <row r="207" spans="1:4" ht="29.25" customHeight="1">
      <c r="A207" s="29" t="s">
        <v>24</v>
      </c>
      <c r="B207" s="52">
        <v>250380</v>
      </c>
      <c r="C207" s="22">
        <v>57192075.06</v>
      </c>
      <c r="D207" s="22">
        <v>53670973.73</v>
      </c>
    </row>
    <row r="208" spans="1:4" ht="31.5" customHeight="1">
      <c r="A208" s="29" t="s">
        <v>17</v>
      </c>
      <c r="B208" s="52" t="s">
        <v>113</v>
      </c>
      <c r="C208" s="22">
        <v>2411027.63</v>
      </c>
      <c r="D208" s="22">
        <v>2037190.45</v>
      </c>
    </row>
    <row r="209" spans="1:4" ht="28.5" customHeight="1">
      <c r="A209" s="43" t="s">
        <v>52</v>
      </c>
      <c r="B209" s="73"/>
      <c r="C209" s="84">
        <f>C203+C84</f>
        <v>3495321714.71</v>
      </c>
      <c r="D209" s="84">
        <f>D203+D84</f>
        <v>3277799916.4700003</v>
      </c>
    </row>
    <row r="210" spans="1:4" ht="57" customHeight="1">
      <c r="A210" s="34" t="s">
        <v>164</v>
      </c>
      <c r="B210" s="52"/>
      <c r="C210" s="83">
        <f>SUM(C211:C223)</f>
        <v>7210540199</v>
      </c>
      <c r="D210" s="83">
        <f>SUM(D211:D223)</f>
        <v>7188681419.619999</v>
      </c>
    </row>
    <row r="211" spans="1:4" ht="26.25">
      <c r="A211" s="33" t="s">
        <v>259</v>
      </c>
      <c r="B211" s="52" t="s">
        <v>258</v>
      </c>
      <c r="C211" s="22">
        <v>392048900</v>
      </c>
      <c r="D211" s="22">
        <v>392048900</v>
      </c>
    </row>
    <row r="212" spans="1:4" ht="26.25">
      <c r="A212" s="33" t="s">
        <v>286</v>
      </c>
      <c r="B212" s="52" t="s">
        <v>288</v>
      </c>
      <c r="C212" s="22">
        <v>72025300</v>
      </c>
      <c r="D212" s="22">
        <v>72025300</v>
      </c>
    </row>
    <row r="213" spans="1:4" ht="28.5" customHeight="1">
      <c r="A213" s="33" t="s">
        <v>236</v>
      </c>
      <c r="B213" s="52" t="s">
        <v>235</v>
      </c>
      <c r="C213" s="22">
        <v>186254400</v>
      </c>
      <c r="D213" s="22">
        <v>186254400</v>
      </c>
    </row>
    <row r="214" spans="1:4" ht="130.5" customHeight="1">
      <c r="A214" s="38" t="s">
        <v>375</v>
      </c>
      <c r="B214" s="114">
        <v>250326</v>
      </c>
      <c r="C214" s="22">
        <v>3386979600</v>
      </c>
      <c r="D214" s="22">
        <v>3386805764.74</v>
      </c>
    </row>
    <row r="215" spans="1:4" ht="131.25" customHeight="1">
      <c r="A215" s="39" t="s">
        <v>349</v>
      </c>
      <c r="B215" s="52">
        <v>250328</v>
      </c>
      <c r="C215" s="80">
        <v>2897274900</v>
      </c>
      <c r="D215" s="80">
        <v>2897232897.05</v>
      </c>
    </row>
    <row r="216" spans="1:4" s="7" customFormat="1" ht="81.75" customHeight="1">
      <c r="A216" s="39" t="s">
        <v>350</v>
      </c>
      <c r="B216" s="52">
        <v>250330</v>
      </c>
      <c r="C216" s="22">
        <v>43674300</v>
      </c>
      <c r="D216" s="22">
        <v>43670266.53</v>
      </c>
    </row>
    <row r="217" spans="1:4" s="6" customFormat="1" ht="26.25">
      <c r="A217" s="39" t="s">
        <v>292</v>
      </c>
      <c r="B217" s="52" t="s">
        <v>339</v>
      </c>
      <c r="C217" s="22">
        <v>48778780</v>
      </c>
      <c r="D217" s="22">
        <v>48778780</v>
      </c>
    </row>
    <row r="218" spans="1:4" s="6" customFormat="1" ht="76.5" customHeight="1">
      <c r="A218" s="39" t="s">
        <v>319</v>
      </c>
      <c r="B218" s="52" t="s">
        <v>318</v>
      </c>
      <c r="C218" s="22">
        <v>26473073</v>
      </c>
      <c r="D218" s="22">
        <v>19910738.44</v>
      </c>
    </row>
    <row r="219" spans="1:4" s="6" customFormat="1" ht="79.5" customHeight="1">
      <c r="A219" s="39" t="s">
        <v>328</v>
      </c>
      <c r="B219" s="52" t="s">
        <v>327</v>
      </c>
      <c r="C219" s="22">
        <v>198000</v>
      </c>
      <c r="D219" s="22">
        <v>179348.17</v>
      </c>
    </row>
    <row r="220" spans="1:4" s="6" customFormat="1" ht="57.75" customHeight="1">
      <c r="A220" s="39" t="s">
        <v>330</v>
      </c>
      <c r="B220" s="52" t="s">
        <v>329</v>
      </c>
      <c r="C220" s="22">
        <v>28772546</v>
      </c>
      <c r="D220" s="22">
        <v>24484180.23</v>
      </c>
    </row>
    <row r="221" spans="1:4" ht="153.75" customHeight="1">
      <c r="A221" s="39" t="s">
        <v>363</v>
      </c>
      <c r="B221" s="52" t="s">
        <v>7</v>
      </c>
      <c r="C221" s="22">
        <v>89889000</v>
      </c>
      <c r="D221" s="22">
        <v>79908839.01</v>
      </c>
    </row>
    <row r="222" spans="1:4" ht="132.75" customHeight="1">
      <c r="A222" s="39" t="s">
        <v>376</v>
      </c>
      <c r="B222" s="52" t="s">
        <v>340</v>
      </c>
      <c r="C222" s="22">
        <v>29701400</v>
      </c>
      <c r="D222" s="22">
        <v>29333790.12</v>
      </c>
    </row>
    <row r="223" spans="1:4" ht="52.5">
      <c r="A223" s="39" t="s">
        <v>297</v>
      </c>
      <c r="B223" s="52" t="s">
        <v>283</v>
      </c>
      <c r="C223" s="22">
        <v>8470000</v>
      </c>
      <c r="D223" s="22">
        <v>8048215.33</v>
      </c>
    </row>
    <row r="224" spans="1:4" ht="78" customHeight="1">
      <c r="A224" s="74" t="s">
        <v>377</v>
      </c>
      <c r="B224" s="52" t="s">
        <v>131</v>
      </c>
      <c r="C224" s="22">
        <v>114354</v>
      </c>
      <c r="D224" s="22">
        <v>114320.58</v>
      </c>
    </row>
    <row r="225" spans="1:4" ht="56.25" customHeight="1">
      <c r="A225" s="75" t="s">
        <v>387</v>
      </c>
      <c r="B225" s="76" t="s">
        <v>132</v>
      </c>
      <c r="C225" s="85">
        <v>172000</v>
      </c>
      <c r="D225" s="85">
        <v>172000</v>
      </c>
    </row>
    <row r="226" spans="1:4" ht="32.25" customHeight="1">
      <c r="A226" s="63" t="s">
        <v>38</v>
      </c>
      <c r="B226" s="61" t="s">
        <v>112</v>
      </c>
      <c r="C226" s="84">
        <f>C209+C210+C225+C224</f>
        <v>10706148267.71</v>
      </c>
      <c r="D226" s="84">
        <f>D209+D210+D225+D224</f>
        <v>10466767656.67</v>
      </c>
    </row>
    <row r="227" spans="1:4" ht="30" customHeight="1">
      <c r="A227" s="31" t="s">
        <v>35</v>
      </c>
      <c r="B227" s="54"/>
      <c r="C227" s="26"/>
      <c r="D227" s="26"/>
    </row>
    <row r="228" spans="1:4" ht="27.75" customHeight="1">
      <c r="A228" s="31" t="s">
        <v>320</v>
      </c>
      <c r="B228" s="54" t="s">
        <v>60</v>
      </c>
      <c r="C228" s="26">
        <f>C230</f>
        <v>1175647.29</v>
      </c>
      <c r="D228" s="26">
        <f>D230</f>
        <v>871370.29</v>
      </c>
    </row>
    <row r="229" spans="1:4" ht="26.25" customHeight="1">
      <c r="A229" s="51" t="s">
        <v>33</v>
      </c>
      <c r="B229" s="54"/>
      <c r="C229" s="26"/>
      <c r="D229" s="26"/>
    </row>
    <row r="230" spans="1:4" ht="30" customHeight="1">
      <c r="A230" s="33" t="s">
        <v>217</v>
      </c>
      <c r="B230" s="52" t="s">
        <v>59</v>
      </c>
      <c r="C230" s="22">
        <v>1175647.29</v>
      </c>
      <c r="D230" s="22">
        <v>871370.29</v>
      </c>
    </row>
    <row r="231" spans="1:4" ht="26.25" customHeight="1">
      <c r="A231" s="31" t="s">
        <v>47</v>
      </c>
      <c r="B231" s="54" t="s">
        <v>61</v>
      </c>
      <c r="C231" s="26">
        <f>C233+C234+C235+C236+C237+C238+C239+C240+C241+C242+C243+C244+C246+C248+C245+C247</f>
        <v>212923995.51</v>
      </c>
      <c r="D231" s="26">
        <f>D233+D234+D235+D236+D237+D238+D239+D240+D241+D242+D243+D244+D246+D248+D245+D247</f>
        <v>128622921.13</v>
      </c>
    </row>
    <row r="232" spans="1:4" ht="26.25">
      <c r="A232" s="51" t="s">
        <v>33</v>
      </c>
      <c r="B232" s="52"/>
      <c r="C232" s="26"/>
      <c r="D232" s="26"/>
    </row>
    <row r="233" spans="1:4" ht="48.75" customHeight="1">
      <c r="A233" s="33" t="s">
        <v>351</v>
      </c>
      <c r="B233" s="52" t="s">
        <v>62</v>
      </c>
      <c r="C233" s="22">
        <v>3860244.13</v>
      </c>
      <c r="D233" s="22">
        <v>2904915.01</v>
      </c>
    </row>
    <row r="234" spans="1:4" ht="51.75" customHeight="1" hidden="1">
      <c r="A234" s="33" t="s">
        <v>213</v>
      </c>
      <c r="B234" s="52" t="s">
        <v>63</v>
      </c>
      <c r="C234" s="22"/>
      <c r="D234" s="22"/>
    </row>
    <row r="235" spans="1:4" ht="26.25" hidden="1">
      <c r="A235" s="29" t="s">
        <v>216</v>
      </c>
      <c r="B235" s="52" t="s">
        <v>64</v>
      </c>
      <c r="C235" s="22"/>
      <c r="D235" s="22"/>
    </row>
    <row r="236" spans="1:4" ht="52.5">
      <c r="A236" s="135" t="s">
        <v>352</v>
      </c>
      <c r="B236" s="76" t="s">
        <v>65</v>
      </c>
      <c r="C236" s="85">
        <v>13862869.11</v>
      </c>
      <c r="D236" s="85">
        <v>11814444.41</v>
      </c>
    </row>
    <row r="237" spans="1:4" ht="105">
      <c r="A237" s="41" t="s">
        <v>215</v>
      </c>
      <c r="B237" s="52" t="s">
        <v>66</v>
      </c>
      <c r="C237" s="22">
        <v>4406810.1</v>
      </c>
      <c r="D237" s="22">
        <v>2984666.59</v>
      </c>
    </row>
    <row r="238" spans="1:4" ht="26.25">
      <c r="A238" s="134" t="s">
        <v>174</v>
      </c>
      <c r="B238" s="114" t="s">
        <v>67</v>
      </c>
      <c r="C238" s="132">
        <v>2723284.69</v>
      </c>
      <c r="D238" s="22">
        <v>1063398.79</v>
      </c>
    </row>
    <row r="239" spans="1:4" ht="26.25">
      <c r="A239" s="134" t="s">
        <v>175</v>
      </c>
      <c r="B239" s="52" t="s">
        <v>149</v>
      </c>
      <c r="C239" s="133">
        <v>35209868.8</v>
      </c>
      <c r="D239" s="22">
        <v>25608065.59</v>
      </c>
    </row>
    <row r="240" spans="1:4" ht="26.25">
      <c r="A240" s="134" t="s">
        <v>176</v>
      </c>
      <c r="B240" s="52" t="s">
        <v>68</v>
      </c>
      <c r="C240" s="133">
        <v>40849446.73</v>
      </c>
      <c r="D240" s="22">
        <v>33757925.18</v>
      </c>
    </row>
    <row r="241" spans="1:4" ht="26.25">
      <c r="A241" s="134" t="s">
        <v>177</v>
      </c>
      <c r="B241" s="52" t="s">
        <v>69</v>
      </c>
      <c r="C241" s="133">
        <v>2821513.86</v>
      </c>
      <c r="D241" s="22">
        <v>2541591.07</v>
      </c>
    </row>
    <row r="242" spans="1:4" ht="52.5" customHeight="1">
      <c r="A242" s="41" t="s">
        <v>378</v>
      </c>
      <c r="B242" s="52" t="s">
        <v>70</v>
      </c>
      <c r="C242" s="22">
        <v>3809014.52</v>
      </c>
      <c r="D242" s="22">
        <v>3192343.87</v>
      </c>
    </row>
    <row r="243" spans="1:4" ht="26.25">
      <c r="A243" s="29" t="s">
        <v>178</v>
      </c>
      <c r="B243" s="52" t="s">
        <v>71</v>
      </c>
      <c r="C243" s="22">
        <v>2383666</v>
      </c>
      <c r="D243" s="22">
        <v>2127300.5</v>
      </c>
    </row>
    <row r="244" spans="1:4" ht="28.5" customHeight="1">
      <c r="A244" s="29" t="s">
        <v>179</v>
      </c>
      <c r="B244" s="52" t="s">
        <v>72</v>
      </c>
      <c r="C244" s="22">
        <v>19890.85</v>
      </c>
      <c r="D244" s="22">
        <v>19067</v>
      </c>
    </row>
    <row r="245" spans="1:4" ht="26.25">
      <c r="A245" s="29" t="s">
        <v>214</v>
      </c>
      <c r="B245" s="52" t="s">
        <v>73</v>
      </c>
      <c r="C245" s="22">
        <v>76160</v>
      </c>
      <c r="D245" s="22">
        <v>75762.12</v>
      </c>
    </row>
    <row r="246" spans="1:4" ht="29.25" customHeight="1">
      <c r="A246" s="33" t="s">
        <v>182</v>
      </c>
      <c r="B246" s="52" t="s">
        <v>74</v>
      </c>
      <c r="C246" s="22">
        <v>145740.72</v>
      </c>
      <c r="D246" s="22">
        <v>138055.49</v>
      </c>
    </row>
    <row r="247" spans="1:4" ht="26.25">
      <c r="A247" s="29" t="s">
        <v>183</v>
      </c>
      <c r="B247" s="52" t="s">
        <v>150</v>
      </c>
      <c r="C247" s="22">
        <v>355715</v>
      </c>
      <c r="D247" s="22">
        <v>315025</v>
      </c>
    </row>
    <row r="248" spans="1:4" ht="26.25">
      <c r="A248" s="29" t="s">
        <v>181</v>
      </c>
      <c r="B248" s="52" t="s">
        <v>75</v>
      </c>
      <c r="C248" s="22">
        <v>102399771</v>
      </c>
      <c r="D248" s="22">
        <v>42080360.51</v>
      </c>
    </row>
    <row r="249" spans="1:4" ht="26.25">
      <c r="A249" s="31" t="s">
        <v>143</v>
      </c>
      <c r="B249" s="54" t="s">
        <v>76</v>
      </c>
      <c r="C249" s="26">
        <f>SUM(C250:C266)</f>
        <v>388972184.53</v>
      </c>
      <c r="D249" s="26">
        <f>SUM(D250:D266)</f>
        <v>362567931.81</v>
      </c>
    </row>
    <row r="250" spans="1:4" ht="26.25">
      <c r="A250" s="51" t="s">
        <v>33</v>
      </c>
      <c r="B250" s="52"/>
      <c r="C250" s="26"/>
      <c r="D250" s="26"/>
    </row>
    <row r="251" spans="1:4" ht="26.25">
      <c r="A251" s="29" t="s">
        <v>342</v>
      </c>
      <c r="B251" s="52" t="s">
        <v>77</v>
      </c>
      <c r="C251" s="22">
        <v>29319141</v>
      </c>
      <c r="D251" s="22">
        <v>27660793.26</v>
      </c>
    </row>
    <row r="252" spans="1:4" ht="26.25" hidden="1">
      <c r="A252" s="29" t="s">
        <v>184</v>
      </c>
      <c r="B252" s="52" t="s">
        <v>107</v>
      </c>
      <c r="C252" s="22"/>
      <c r="D252" s="22"/>
    </row>
    <row r="253" spans="1:4" ht="78.75">
      <c r="A253" s="33" t="s">
        <v>302</v>
      </c>
      <c r="B253" s="52" t="s">
        <v>78</v>
      </c>
      <c r="C253" s="22">
        <v>158216332.71</v>
      </c>
      <c r="D253" s="22">
        <v>152053845.7</v>
      </c>
    </row>
    <row r="254" spans="1:4" ht="26.25">
      <c r="A254" s="33" t="s">
        <v>185</v>
      </c>
      <c r="B254" s="52" t="s">
        <v>108</v>
      </c>
      <c r="C254" s="22">
        <v>5270367.1</v>
      </c>
      <c r="D254" s="22">
        <v>5040165.09</v>
      </c>
    </row>
    <row r="255" spans="1:4" ht="26.25">
      <c r="A255" s="29" t="s">
        <v>186</v>
      </c>
      <c r="B255" s="52" t="s">
        <v>79</v>
      </c>
      <c r="C255" s="22">
        <v>1484267.28</v>
      </c>
      <c r="D255" s="22">
        <v>1465693.73</v>
      </c>
    </row>
    <row r="256" spans="1:4" ht="26.25">
      <c r="A256" s="29" t="s">
        <v>187</v>
      </c>
      <c r="B256" s="52" t="s">
        <v>80</v>
      </c>
      <c r="C256" s="22">
        <v>692703.81</v>
      </c>
      <c r="D256" s="22">
        <v>689201.77</v>
      </c>
    </row>
    <row r="257" spans="1:4" ht="26.25">
      <c r="A257" s="29" t="s">
        <v>218</v>
      </c>
      <c r="B257" s="52" t="s">
        <v>81</v>
      </c>
      <c r="C257" s="22">
        <v>1728340.28</v>
      </c>
      <c r="D257" s="22">
        <v>1440747.56</v>
      </c>
    </row>
    <row r="258" spans="1:4" ht="26.25">
      <c r="A258" s="29" t="s">
        <v>219</v>
      </c>
      <c r="B258" s="52" t="s">
        <v>82</v>
      </c>
      <c r="C258" s="22">
        <v>4448752.09</v>
      </c>
      <c r="D258" s="22">
        <v>3679227.13</v>
      </c>
    </row>
    <row r="259" spans="1:4" ht="52.5">
      <c r="A259" s="29" t="s">
        <v>130</v>
      </c>
      <c r="B259" s="114" t="s">
        <v>110</v>
      </c>
      <c r="C259" s="22">
        <v>1195481.09</v>
      </c>
      <c r="D259" s="22">
        <v>1126568.58</v>
      </c>
    </row>
    <row r="260" spans="1:4" ht="52.5" hidden="1">
      <c r="A260" s="29" t="s">
        <v>220</v>
      </c>
      <c r="B260" s="52" t="s">
        <v>109</v>
      </c>
      <c r="C260" s="22"/>
      <c r="D260" s="22"/>
    </row>
    <row r="261" spans="1:4" ht="78.75">
      <c r="A261" s="33" t="s">
        <v>353</v>
      </c>
      <c r="B261" s="52" t="s">
        <v>83</v>
      </c>
      <c r="C261" s="22">
        <v>31303366.81</v>
      </c>
      <c r="D261" s="22">
        <v>31264917.34</v>
      </c>
    </row>
    <row r="262" spans="1:4" ht="26.25">
      <c r="A262" s="56" t="s">
        <v>14</v>
      </c>
      <c r="B262" s="52" t="s">
        <v>84</v>
      </c>
      <c r="C262" s="22">
        <v>6320310</v>
      </c>
      <c r="D262" s="22">
        <v>5541322.62</v>
      </c>
    </row>
    <row r="263" spans="1:4" ht="26.25">
      <c r="A263" s="56" t="s">
        <v>367</v>
      </c>
      <c r="B263" s="52" t="s">
        <v>85</v>
      </c>
      <c r="C263" s="22">
        <v>280</v>
      </c>
      <c r="D263" s="22">
        <v>280</v>
      </c>
    </row>
    <row r="264" spans="1:4" ht="26.25">
      <c r="A264" s="29" t="s">
        <v>188</v>
      </c>
      <c r="B264" s="52" t="s">
        <v>86</v>
      </c>
      <c r="C264" s="22">
        <v>217.13</v>
      </c>
      <c r="D264" s="22">
        <v>217.13</v>
      </c>
    </row>
    <row r="265" spans="1:4" ht="26.25">
      <c r="A265" s="29" t="s">
        <v>368</v>
      </c>
      <c r="B265" s="52" t="s">
        <v>87</v>
      </c>
      <c r="C265" s="22">
        <v>148992625.23</v>
      </c>
      <c r="D265" s="22">
        <v>132604951.9</v>
      </c>
    </row>
    <row r="266" spans="1:4" ht="78.75" hidden="1">
      <c r="A266" s="29" t="s">
        <v>303</v>
      </c>
      <c r="B266" s="52" t="s">
        <v>88</v>
      </c>
      <c r="C266" s="22"/>
      <c r="D266" s="22"/>
    </row>
    <row r="267" spans="1:4" ht="25.5">
      <c r="A267" s="31" t="s">
        <v>30</v>
      </c>
      <c r="B267" s="54"/>
      <c r="C267" s="26"/>
      <c r="D267" s="26"/>
    </row>
    <row r="268" spans="1:4" ht="25.5">
      <c r="A268" s="31" t="s">
        <v>45</v>
      </c>
      <c r="B268" s="54" t="s">
        <v>90</v>
      </c>
      <c r="C268" s="26">
        <f>C271+C273+C277+C278+C270+C272+C275+C276+C274</f>
        <v>68914328.22999999</v>
      </c>
      <c r="D268" s="26">
        <f>D271+D273+D277+D278+D270+D272+D275+D276+D274</f>
        <v>62074889.17999999</v>
      </c>
    </row>
    <row r="269" spans="1:4" ht="26.25">
      <c r="A269" s="58" t="s">
        <v>42</v>
      </c>
      <c r="B269" s="52"/>
      <c r="C269" s="26"/>
      <c r="D269" s="26"/>
    </row>
    <row r="270" spans="1:4" ht="26.25">
      <c r="A270" s="59" t="s">
        <v>194</v>
      </c>
      <c r="B270" s="52" t="s">
        <v>91</v>
      </c>
      <c r="C270" s="22">
        <v>18000</v>
      </c>
      <c r="D270" s="22">
        <v>2000</v>
      </c>
    </row>
    <row r="271" spans="1:4" ht="26.25">
      <c r="A271" s="29" t="s">
        <v>195</v>
      </c>
      <c r="B271" s="52" t="s">
        <v>92</v>
      </c>
      <c r="C271" s="22">
        <v>13347971.77</v>
      </c>
      <c r="D271" s="22">
        <v>12283551.78</v>
      </c>
    </row>
    <row r="272" spans="1:4" ht="52.5" hidden="1">
      <c r="A272" s="38" t="s">
        <v>272</v>
      </c>
      <c r="B272" s="52" t="s">
        <v>93</v>
      </c>
      <c r="C272" s="22"/>
      <c r="D272" s="22"/>
    </row>
    <row r="273" spans="1:4" ht="52.5">
      <c r="A273" s="38" t="s">
        <v>354</v>
      </c>
      <c r="B273" s="52" t="s">
        <v>95</v>
      </c>
      <c r="C273" s="22">
        <v>53639366.3</v>
      </c>
      <c r="D273" s="22">
        <v>47880678.16</v>
      </c>
    </row>
    <row r="274" spans="1:4" ht="26.25">
      <c r="A274" s="38" t="s">
        <v>379</v>
      </c>
      <c r="B274" s="52" t="s">
        <v>96</v>
      </c>
      <c r="C274" s="22">
        <v>3089</v>
      </c>
      <c r="D274" s="22">
        <v>3089</v>
      </c>
    </row>
    <row r="275" spans="1:4" ht="52.5">
      <c r="A275" s="38" t="s">
        <v>380</v>
      </c>
      <c r="B275" s="52" t="s">
        <v>172</v>
      </c>
      <c r="C275" s="22">
        <v>1235851.16</v>
      </c>
      <c r="D275" s="22">
        <v>1235836.8</v>
      </c>
    </row>
    <row r="276" spans="1:4" ht="30" customHeight="1" hidden="1">
      <c r="A276" s="38" t="s">
        <v>264</v>
      </c>
      <c r="B276" s="52" t="s">
        <v>104</v>
      </c>
      <c r="C276" s="22"/>
      <c r="D276" s="22"/>
    </row>
    <row r="277" spans="1:4" ht="26.25">
      <c r="A277" s="38" t="s">
        <v>355</v>
      </c>
      <c r="B277" s="52" t="s">
        <v>105</v>
      </c>
      <c r="C277" s="22">
        <v>670050</v>
      </c>
      <c r="D277" s="22">
        <v>669733.44</v>
      </c>
    </row>
    <row r="278" spans="1:4" ht="26.25" hidden="1">
      <c r="A278" s="60" t="s">
        <v>222</v>
      </c>
      <c r="B278" s="52" t="s">
        <v>106</v>
      </c>
      <c r="C278" s="22"/>
      <c r="D278" s="22"/>
    </row>
    <row r="279" spans="1:4" ht="34.5" customHeight="1">
      <c r="A279" s="31" t="s">
        <v>211</v>
      </c>
      <c r="B279" s="54" t="s">
        <v>140</v>
      </c>
      <c r="C279" s="26">
        <f>C282+C284+C285+C283+C281</f>
        <v>54578607</v>
      </c>
      <c r="D279" s="26">
        <f>D282+D284+D285+D283+D281</f>
        <v>39191740.96</v>
      </c>
    </row>
    <row r="280" spans="1:4" ht="24" customHeight="1">
      <c r="A280" s="58" t="s">
        <v>33</v>
      </c>
      <c r="B280" s="52"/>
      <c r="C280" s="22"/>
      <c r="D280" s="22"/>
    </row>
    <row r="281" spans="1:4" ht="26.25">
      <c r="A281" s="60" t="s">
        <v>322</v>
      </c>
      <c r="B281" s="52" t="s">
        <v>321</v>
      </c>
      <c r="C281" s="22">
        <v>17692311</v>
      </c>
      <c r="D281" s="22">
        <v>13863082.96</v>
      </c>
    </row>
    <row r="282" spans="1:4" ht="55.5" customHeight="1" hidden="1">
      <c r="A282" s="60" t="s">
        <v>308</v>
      </c>
      <c r="B282" s="52" t="s">
        <v>307</v>
      </c>
      <c r="C282" s="22"/>
      <c r="D282" s="22"/>
    </row>
    <row r="283" spans="1:4" ht="26.25" hidden="1">
      <c r="A283" s="60" t="s">
        <v>285</v>
      </c>
      <c r="B283" s="52" t="s">
        <v>284</v>
      </c>
      <c r="C283" s="22"/>
      <c r="D283" s="22"/>
    </row>
    <row r="284" spans="1:4" ht="26.25">
      <c r="A284" s="60" t="s">
        <v>212</v>
      </c>
      <c r="B284" s="52" t="s">
        <v>16</v>
      </c>
      <c r="C284" s="22">
        <v>6851556</v>
      </c>
      <c r="D284" s="22">
        <v>3373253.82</v>
      </c>
    </row>
    <row r="285" spans="1:4" ht="30" customHeight="1">
      <c r="A285" s="60" t="s">
        <v>241</v>
      </c>
      <c r="B285" s="52" t="s">
        <v>240</v>
      </c>
      <c r="C285" s="22">
        <v>30034740</v>
      </c>
      <c r="D285" s="22">
        <v>21955404.18</v>
      </c>
    </row>
    <row r="286" spans="1:4" ht="29.25" customHeight="1">
      <c r="A286" s="31" t="s">
        <v>48</v>
      </c>
      <c r="B286" s="54" t="s">
        <v>28</v>
      </c>
      <c r="C286" s="26">
        <f>C289+C290+C291+C288+C292</f>
        <v>13188408.77</v>
      </c>
      <c r="D286" s="26">
        <f>D289+D290+D291+D288+D292</f>
        <v>11774052.929999998</v>
      </c>
    </row>
    <row r="287" spans="1:4" ht="25.5" customHeight="1">
      <c r="A287" s="58" t="s">
        <v>33</v>
      </c>
      <c r="B287" s="52"/>
      <c r="C287" s="22"/>
      <c r="D287" s="22"/>
    </row>
    <row r="288" spans="1:4" ht="26.25">
      <c r="A288" s="60" t="s">
        <v>18</v>
      </c>
      <c r="B288" s="52">
        <v>110102</v>
      </c>
      <c r="C288" s="22">
        <v>852700</v>
      </c>
      <c r="D288" s="22">
        <v>841519.01</v>
      </c>
    </row>
    <row r="289" spans="1:4" ht="48" customHeight="1">
      <c r="A289" s="60" t="s">
        <v>204</v>
      </c>
      <c r="B289" s="52">
        <v>110103</v>
      </c>
      <c r="C289" s="22">
        <v>530000</v>
      </c>
      <c r="D289" s="22">
        <v>529978.09</v>
      </c>
    </row>
    <row r="290" spans="1:4" ht="26.25">
      <c r="A290" s="60" t="s">
        <v>19</v>
      </c>
      <c r="B290" s="52">
        <v>110201</v>
      </c>
      <c r="C290" s="22">
        <v>1863621.93</v>
      </c>
      <c r="D290" s="22">
        <v>1829996.27</v>
      </c>
    </row>
    <row r="291" spans="1:4" ht="26.25">
      <c r="A291" s="60" t="s">
        <v>20</v>
      </c>
      <c r="B291" s="52">
        <v>110202</v>
      </c>
      <c r="C291" s="22">
        <v>9897086.84</v>
      </c>
      <c r="D291" s="22">
        <v>8527885.36</v>
      </c>
    </row>
    <row r="292" spans="1:4" ht="26.25">
      <c r="A292" s="60" t="s">
        <v>21</v>
      </c>
      <c r="B292" s="52" t="s">
        <v>242</v>
      </c>
      <c r="C292" s="22">
        <v>45000</v>
      </c>
      <c r="D292" s="22">
        <v>44674.2</v>
      </c>
    </row>
    <row r="293" spans="1:4" ht="33.75" customHeight="1">
      <c r="A293" s="31" t="s">
        <v>50</v>
      </c>
      <c r="B293" s="54">
        <v>130000</v>
      </c>
      <c r="C293" s="26">
        <f>C295+C297+C296+C298</f>
        <v>5733328.4</v>
      </c>
      <c r="D293" s="26">
        <f>D295+D297+D296+D298</f>
        <v>3327997.83</v>
      </c>
    </row>
    <row r="294" spans="1:4" ht="26.25">
      <c r="A294" s="58" t="s">
        <v>33</v>
      </c>
      <c r="B294" s="52"/>
      <c r="C294" s="26"/>
      <c r="D294" s="26"/>
    </row>
    <row r="295" spans="1:4" ht="52.5" hidden="1">
      <c r="A295" s="38" t="s">
        <v>223</v>
      </c>
      <c r="B295" s="52">
        <v>130107</v>
      </c>
      <c r="C295" s="22"/>
      <c r="D295" s="22"/>
    </row>
    <row r="296" spans="1:4" ht="26.25" hidden="1">
      <c r="A296" s="38" t="s">
        <v>224</v>
      </c>
      <c r="B296" s="52" t="s">
        <v>141</v>
      </c>
      <c r="C296" s="22"/>
      <c r="D296" s="22"/>
    </row>
    <row r="297" spans="1:4" ht="52.5">
      <c r="A297" s="38" t="s">
        <v>265</v>
      </c>
      <c r="B297" s="52" t="s">
        <v>151</v>
      </c>
      <c r="C297" s="22">
        <v>2754537</v>
      </c>
      <c r="D297" s="22">
        <v>558065.69</v>
      </c>
    </row>
    <row r="298" spans="1:4" ht="26.25">
      <c r="A298" s="38" t="s">
        <v>381</v>
      </c>
      <c r="B298" s="52" t="s">
        <v>152</v>
      </c>
      <c r="C298" s="22">
        <v>2978791.4</v>
      </c>
      <c r="D298" s="22">
        <v>2769932.14</v>
      </c>
    </row>
    <row r="299" spans="1:4" ht="25.5">
      <c r="A299" s="31" t="s">
        <v>53</v>
      </c>
      <c r="B299" s="54" t="s">
        <v>160</v>
      </c>
      <c r="C299" s="26">
        <f>C301+C305+C306+C307+C303+C302+C304</f>
        <v>921518316.32</v>
      </c>
      <c r="D299" s="26">
        <f>D301+D305+D306+D307+D303+D302+D304</f>
        <v>784686648.55</v>
      </c>
    </row>
    <row r="300" spans="1:4" ht="24.75" customHeight="1">
      <c r="A300" s="58" t="s">
        <v>33</v>
      </c>
      <c r="B300" s="54"/>
      <c r="C300" s="26"/>
      <c r="D300" s="26"/>
    </row>
    <row r="301" spans="1:4" ht="26.25">
      <c r="A301" s="57" t="s">
        <v>234</v>
      </c>
      <c r="B301" s="52" t="s">
        <v>158</v>
      </c>
      <c r="C301" s="22">
        <v>866629600.72</v>
      </c>
      <c r="D301" s="22">
        <v>741569513.54</v>
      </c>
    </row>
    <row r="302" spans="1:4" ht="56.25" customHeight="1">
      <c r="A302" s="64" t="s">
        <v>310</v>
      </c>
      <c r="B302" s="52" t="s">
        <v>309</v>
      </c>
      <c r="C302" s="22">
        <v>32275294.6</v>
      </c>
      <c r="D302" s="22">
        <v>25472879.4</v>
      </c>
    </row>
    <row r="303" spans="1:4" ht="52.5">
      <c r="A303" s="64" t="s">
        <v>225</v>
      </c>
      <c r="B303" s="52" t="s">
        <v>15</v>
      </c>
      <c r="C303" s="22">
        <v>1942979</v>
      </c>
      <c r="D303" s="22">
        <v>1628368.44</v>
      </c>
    </row>
    <row r="304" spans="1:4" ht="53.25" customHeight="1">
      <c r="A304" s="64" t="s">
        <v>312</v>
      </c>
      <c r="B304" s="52" t="s">
        <v>311</v>
      </c>
      <c r="C304" s="22">
        <v>20070442</v>
      </c>
      <c r="D304" s="22">
        <v>15986652.17</v>
      </c>
    </row>
    <row r="305" spans="1:4" ht="26.25" hidden="1">
      <c r="A305" s="57" t="s">
        <v>226</v>
      </c>
      <c r="B305" s="52" t="s">
        <v>157</v>
      </c>
      <c r="C305" s="22"/>
      <c r="D305" s="22"/>
    </row>
    <row r="306" spans="1:4" ht="52.5">
      <c r="A306" s="64" t="s">
        <v>382</v>
      </c>
      <c r="B306" s="131" t="s">
        <v>161</v>
      </c>
      <c r="C306" s="22">
        <v>600000</v>
      </c>
      <c r="D306" s="22">
        <v>29235</v>
      </c>
    </row>
    <row r="307" spans="1:4" ht="26.25" hidden="1">
      <c r="A307" s="64" t="s">
        <v>227</v>
      </c>
      <c r="B307" s="131" t="s">
        <v>126</v>
      </c>
      <c r="C307" s="22"/>
      <c r="D307" s="22"/>
    </row>
    <row r="308" spans="1:4" ht="51" customHeight="1">
      <c r="A308" s="62" t="s">
        <v>341</v>
      </c>
      <c r="B308" s="138" t="s">
        <v>253</v>
      </c>
      <c r="C308" s="26">
        <f>C310</f>
        <v>49174034.69</v>
      </c>
      <c r="D308" s="26">
        <f>D310</f>
        <v>43248654.95</v>
      </c>
    </row>
    <row r="309" spans="1:4" ht="26.25">
      <c r="A309" s="58" t="s">
        <v>33</v>
      </c>
      <c r="B309" s="131"/>
      <c r="C309" s="22"/>
      <c r="D309" s="22"/>
    </row>
    <row r="310" spans="1:4" ht="78.75" customHeight="1">
      <c r="A310" s="64" t="s">
        <v>304</v>
      </c>
      <c r="B310" s="114" t="s">
        <v>252</v>
      </c>
      <c r="C310" s="22">
        <v>49174034.69</v>
      </c>
      <c r="D310" s="22">
        <v>43248654.95</v>
      </c>
    </row>
    <row r="311" spans="1:4" ht="30" customHeight="1">
      <c r="A311" s="62" t="s">
        <v>41</v>
      </c>
      <c r="B311" s="115"/>
      <c r="C311" s="26"/>
      <c r="D311" s="26"/>
    </row>
    <row r="312" spans="1:4" ht="24" customHeight="1">
      <c r="A312" s="62" t="s">
        <v>54</v>
      </c>
      <c r="B312" s="54">
        <v>170000</v>
      </c>
      <c r="C312" s="26">
        <f>C314+C315</f>
        <v>474414017.96</v>
      </c>
      <c r="D312" s="26">
        <f>D314+D315</f>
        <v>431913571.69</v>
      </c>
    </row>
    <row r="313" spans="1:4" ht="26.25">
      <c r="A313" s="58" t="s">
        <v>33</v>
      </c>
      <c r="B313" s="52"/>
      <c r="C313" s="22"/>
      <c r="D313" s="22"/>
    </row>
    <row r="314" spans="1:4" ht="52.5">
      <c r="A314" s="39" t="s">
        <v>373</v>
      </c>
      <c r="B314" s="52">
        <v>170703</v>
      </c>
      <c r="C314" s="22">
        <v>473340007.96</v>
      </c>
      <c r="D314" s="22">
        <v>430839737.17</v>
      </c>
    </row>
    <row r="315" spans="1:4" ht="30" customHeight="1">
      <c r="A315" s="39" t="s">
        <v>228</v>
      </c>
      <c r="B315" s="52" t="s">
        <v>154</v>
      </c>
      <c r="C315" s="22">
        <v>1074010</v>
      </c>
      <c r="D315" s="22">
        <v>1073834.52</v>
      </c>
    </row>
    <row r="316" spans="1:4" ht="33.75" customHeight="1">
      <c r="A316" s="62" t="s">
        <v>155</v>
      </c>
      <c r="B316" s="54" t="s">
        <v>156</v>
      </c>
      <c r="C316" s="26">
        <f>C318+C319</f>
        <v>24902505</v>
      </c>
      <c r="D316" s="26">
        <f>D318+D319</f>
        <v>22934654.25</v>
      </c>
    </row>
    <row r="317" spans="1:4" ht="26.25">
      <c r="A317" s="58" t="s">
        <v>33</v>
      </c>
      <c r="B317" s="52"/>
      <c r="C317" s="22"/>
      <c r="D317" s="22"/>
    </row>
    <row r="318" spans="1:4" ht="57" customHeight="1">
      <c r="A318" s="39" t="s">
        <v>383</v>
      </c>
      <c r="B318" s="52" t="s">
        <v>153</v>
      </c>
      <c r="C318" s="22">
        <v>23655759</v>
      </c>
      <c r="D318" s="22">
        <v>21861299.56</v>
      </c>
    </row>
    <row r="319" spans="1:4" ht="26.25">
      <c r="A319" s="59" t="s">
        <v>384</v>
      </c>
      <c r="B319" s="52" t="s">
        <v>3</v>
      </c>
      <c r="C319" s="22">
        <v>1246746</v>
      </c>
      <c r="D319" s="22">
        <v>1073354.69</v>
      </c>
    </row>
    <row r="320" spans="1:4" ht="56.25" customHeight="1">
      <c r="A320" s="62" t="s">
        <v>279</v>
      </c>
      <c r="B320" s="54" t="s">
        <v>268</v>
      </c>
      <c r="C320" s="26">
        <f>C322+C323+C324</f>
        <v>243612</v>
      </c>
      <c r="D320" s="26">
        <f>D322+D323+D324</f>
        <v>238983.86</v>
      </c>
    </row>
    <row r="321" spans="1:4" ht="26.25">
      <c r="A321" s="58" t="s">
        <v>33</v>
      </c>
      <c r="B321" s="54"/>
      <c r="C321" s="26"/>
      <c r="D321" s="26"/>
    </row>
    <row r="322" spans="1:4" ht="26.25">
      <c r="A322" s="39" t="s">
        <v>276</v>
      </c>
      <c r="B322" s="52" t="s">
        <v>273</v>
      </c>
      <c r="C322" s="22">
        <v>152092</v>
      </c>
      <c r="D322" s="22">
        <v>147465.56</v>
      </c>
    </row>
    <row r="323" spans="1:4" ht="26.25">
      <c r="A323" s="39" t="s">
        <v>277</v>
      </c>
      <c r="B323" s="52" t="s">
        <v>274</v>
      </c>
      <c r="C323" s="22">
        <v>23117</v>
      </c>
      <c r="D323" s="22">
        <v>23116.02</v>
      </c>
    </row>
    <row r="324" spans="1:4" ht="26.25">
      <c r="A324" s="39" t="s">
        <v>278</v>
      </c>
      <c r="B324" s="52" t="s">
        <v>275</v>
      </c>
      <c r="C324" s="22">
        <v>68403</v>
      </c>
      <c r="D324" s="22">
        <v>68402.28</v>
      </c>
    </row>
    <row r="325" spans="1:4" ht="53.25" customHeight="1">
      <c r="A325" s="62" t="s">
        <v>239</v>
      </c>
      <c r="B325" s="54" t="s">
        <v>238</v>
      </c>
      <c r="C325" s="26">
        <f>C327</f>
        <v>4785000</v>
      </c>
      <c r="D325" s="26">
        <f>D327</f>
        <v>4730644.75</v>
      </c>
    </row>
    <row r="326" spans="1:4" ht="25.5" customHeight="1">
      <c r="A326" s="58" t="s">
        <v>33</v>
      </c>
      <c r="B326" s="52"/>
      <c r="C326" s="22"/>
      <c r="D326" s="22"/>
    </row>
    <row r="327" spans="1:4" ht="52.5">
      <c r="A327" s="39" t="s">
        <v>229</v>
      </c>
      <c r="B327" s="52" t="s">
        <v>139</v>
      </c>
      <c r="C327" s="22">
        <v>4785000</v>
      </c>
      <c r="D327" s="22">
        <v>4730644.75</v>
      </c>
    </row>
    <row r="328" spans="1:4" ht="28.5" customHeight="1">
      <c r="A328" s="55" t="s">
        <v>55</v>
      </c>
      <c r="B328" s="115">
        <v>240000</v>
      </c>
      <c r="C328" s="26">
        <f>C330+C331+C332+C333</f>
        <v>228936143</v>
      </c>
      <c r="D328" s="26">
        <f>D330+D331+D332+D333</f>
        <v>207142575.09</v>
      </c>
    </row>
    <row r="329" spans="1:4" ht="26.25">
      <c r="A329" s="58" t="s">
        <v>33</v>
      </c>
      <c r="B329" s="52"/>
      <c r="C329" s="22"/>
      <c r="D329" s="22"/>
    </row>
    <row r="330" spans="1:4" ht="26.25">
      <c r="A330" s="39" t="s">
        <v>230</v>
      </c>
      <c r="B330" s="52">
        <v>240601</v>
      </c>
      <c r="C330" s="22">
        <v>196356483</v>
      </c>
      <c r="D330" s="22">
        <v>181252245.84</v>
      </c>
    </row>
    <row r="331" spans="1:4" ht="27" customHeight="1">
      <c r="A331" s="39" t="s">
        <v>231</v>
      </c>
      <c r="B331" s="52" t="s">
        <v>4</v>
      </c>
      <c r="C331" s="22">
        <v>30009660</v>
      </c>
      <c r="D331" s="22">
        <v>25335329.25</v>
      </c>
    </row>
    <row r="332" spans="1:4" ht="27" customHeight="1">
      <c r="A332" s="39" t="s">
        <v>314</v>
      </c>
      <c r="B332" s="52" t="s">
        <v>313</v>
      </c>
      <c r="C332" s="22">
        <v>2000000</v>
      </c>
      <c r="D332" s="22"/>
    </row>
    <row r="333" spans="1:4" ht="27" customHeight="1">
      <c r="A333" s="39" t="s">
        <v>315</v>
      </c>
      <c r="B333" s="52" t="s">
        <v>261</v>
      </c>
      <c r="C333" s="22">
        <v>570000</v>
      </c>
      <c r="D333" s="22">
        <v>555000</v>
      </c>
    </row>
    <row r="334" spans="1:4" s="3" customFormat="1" ht="27.75" customHeight="1">
      <c r="A334" s="55" t="s">
        <v>56</v>
      </c>
      <c r="B334" s="54">
        <v>250000</v>
      </c>
      <c r="C334" s="26">
        <f>C338+C339+C337+C340+C336</f>
        <v>194156471</v>
      </c>
      <c r="D334" s="26">
        <f>D338+D339+D337+D340+D336</f>
        <v>154793576.03</v>
      </c>
    </row>
    <row r="335" spans="1:4" s="3" customFormat="1" ht="25.5" customHeight="1">
      <c r="A335" s="58" t="s">
        <v>33</v>
      </c>
      <c r="B335" s="54"/>
      <c r="C335" s="26"/>
      <c r="D335" s="26"/>
    </row>
    <row r="336" spans="1:4" s="3" customFormat="1" ht="59.25" customHeight="1" hidden="1">
      <c r="A336" s="39" t="s">
        <v>281</v>
      </c>
      <c r="B336" s="65" t="s">
        <v>280</v>
      </c>
      <c r="C336" s="22"/>
      <c r="D336" s="22"/>
    </row>
    <row r="337" spans="1:4" ht="27.75" customHeight="1" hidden="1">
      <c r="A337" s="29" t="s">
        <v>232</v>
      </c>
      <c r="B337" s="65" t="s">
        <v>124</v>
      </c>
      <c r="C337" s="22"/>
      <c r="D337" s="22"/>
    </row>
    <row r="338" spans="1:4" ht="56.25" customHeight="1">
      <c r="A338" s="39" t="s">
        <v>233</v>
      </c>
      <c r="B338" s="65" t="s">
        <v>123</v>
      </c>
      <c r="C338" s="22">
        <v>100080100</v>
      </c>
      <c r="D338" s="22">
        <v>74627973.89</v>
      </c>
    </row>
    <row r="339" spans="1:4" ht="33.75" customHeight="1">
      <c r="A339" s="39" t="s">
        <v>24</v>
      </c>
      <c r="B339" s="65" t="s">
        <v>125</v>
      </c>
      <c r="C339" s="22">
        <v>94076371</v>
      </c>
      <c r="D339" s="22">
        <v>80165602.14</v>
      </c>
    </row>
    <row r="340" spans="1:4" ht="31.5" customHeight="1" hidden="1">
      <c r="A340" s="29" t="s">
        <v>17</v>
      </c>
      <c r="B340" s="52" t="s">
        <v>113</v>
      </c>
      <c r="C340" s="22"/>
      <c r="D340" s="22"/>
    </row>
    <row r="341" spans="1:4" ht="35.25" customHeight="1">
      <c r="A341" s="63" t="s">
        <v>25</v>
      </c>
      <c r="B341" s="61" t="s">
        <v>111</v>
      </c>
      <c r="C341" s="44">
        <f>C334+C328+C325+C316+C312+C299+C231+C249+C268+C293+C286+C279+C228+C308+C320</f>
        <v>2643616599.7000003</v>
      </c>
      <c r="D341" s="44">
        <f>D334+D328+D325+D316+D312+D299+D231+D249+D268+D293+D286+D279+D228+D308+D320</f>
        <v>2258120213.299999</v>
      </c>
    </row>
    <row r="342" spans="1:4" ht="33.75" customHeight="1">
      <c r="A342" s="107" t="s">
        <v>356</v>
      </c>
      <c r="B342" s="108"/>
      <c r="C342" s="44">
        <f>C226+C341</f>
        <v>13349764867.41</v>
      </c>
      <c r="D342" s="44">
        <f>D226+D341</f>
        <v>12724887869.97</v>
      </c>
    </row>
    <row r="343" spans="1:4" ht="47.25" customHeight="1">
      <c r="A343" s="66"/>
      <c r="B343" s="21"/>
      <c r="C343" s="67"/>
      <c r="D343" s="98"/>
    </row>
    <row r="344" spans="1:4" ht="31.5" customHeight="1">
      <c r="A344" s="136" t="s">
        <v>385</v>
      </c>
      <c r="B344" s="21"/>
      <c r="C344" s="67"/>
      <c r="D344" s="98"/>
    </row>
    <row r="345" spans="1:4" ht="39.75" customHeight="1">
      <c r="A345" s="136" t="s">
        <v>386</v>
      </c>
      <c r="B345" s="21"/>
      <c r="C345" s="137" t="s">
        <v>357</v>
      </c>
      <c r="D345" s="137"/>
    </row>
    <row r="346" spans="1:4" ht="30" customHeight="1">
      <c r="A346" s="105"/>
      <c r="B346" s="21"/>
      <c r="C346" s="67"/>
      <c r="D346" s="98"/>
    </row>
    <row r="347" spans="1:4" ht="30" customHeight="1">
      <c r="A347" s="106"/>
      <c r="B347" s="77"/>
      <c r="C347" s="78"/>
      <c r="D347" s="105"/>
    </row>
    <row r="348" spans="1:4" ht="29.25" customHeight="1">
      <c r="A348" s="87"/>
      <c r="B348" s="77"/>
      <c r="C348" s="79"/>
      <c r="D348" s="99"/>
    </row>
    <row r="349" spans="1:4" ht="102.75" customHeight="1">
      <c r="A349" s="8"/>
      <c r="C349" s="5"/>
      <c r="D349" s="100"/>
    </row>
    <row r="350" spans="1:4" ht="42" customHeight="1">
      <c r="A350" s="10"/>
      <c r="B350" s="9"/>
      <c r="C350" s="9"/>
      <c r="D350" s="101"/>
    </row>
    <row r="351" spans="1:4" ht="23.25">
      <c r="A351" s="11"/>
      <c r="B351" s="9"/>
      <c r="C351" s="12"/>
      <c r="D351" s="102"/>
    </row>
    <row r="352" spans="1:4" ht="25.5" customHeight="1">
      <c r="A352" s="9"/>
      <c r="B352" s="12"/>
      <c r="C352" s="12"/>
      <c r="D352" s="96"/>
    </row>
    <row r="353" spans="1:4" ht="23.25">
      <c r="A353" s="8"/>
      <c r="B353" s="9"/>
      <c r="C353" s="12"/>
      <c r="D353" s="101"/>
    </row>
    <row r="354" spans="1:4" ht="23.25">
      <c r="A354" s="8"/>
      <c r="C354" s="5"/>
      <c r="D354" s="100"/>
    </row>
    <row r="355" spans="1:4" ht="23.25">
      <c r="A355" s="8"/>
      <c r="C355" s="5"/>
      <c r="D355" s="100"/>
    </row>
    <row r="356" spans="1:4" ht="23.25">
      <c r="A356" s="8"/>
      <c r="C356" s="5"/>
      <c r="D356" s="100"/>
    </row>
    <row r="357" spans="1:4" ht="23.25">
      <c r="A357" s="8"/>
      <c r="C357" s="5"/>
      <c r="D357" s="100"/>
    </row>
    <row r="358" spans="1:4" ht="23.25">
      <c r="A358" s="8"/>
      <c r="C358" s="5"/>
      <c r="D358" s="100"/>
    </row>
    <row r="359" spans="1:4" ht="23.25">
      <c r="A359" s="8"/>
      <c r="C359" s="5"/>
      <c r="D359" s="100"/>
    </row>
    <row r="360" spans="1:4" ht="23.25">
      <c r="A360" s="8"/>
      <c r="C360" s="5"/>
      <c r="D360" s="100"/>
    </row>
    <row r="361" spans="1:4" ht="23.25">
      <c r="A361" s="8"/>
      <c r="C361" s="5"/>
      <c r="D361" s="100"/>
    </row>
    <row r="362" spans="1:4" ht="23.25">
      <c r="A362" s="8"/>
      <c r="C362" s="5"/>
      <c r="D362" s="100"/>
    </row>
    <row r="363" spans="1:4" ht="23.25">
      <c r="A363" s="8"/>
      <c r="C363" s="5"/>
      <c r="D363" s="100"/>
    </row>
    <row r="364" spans="1:4" ht="23.25">
      <c r="A364" s="8"/>
      <c r="C364" s="5"/>
      <c r="D364" s="100"/>
    </row>
    <row r="365" spans="1:4" ht="23.25">
      <c r="A365" s="8"/>
      <c r="C365" s="5"/>
      <c r="D365" s="100"/>
    </row>
    <row r="366" spans="1:4" ht="23.25">
      <c r="A366" s="8"/>
      <c r="C366" s="5"/>
      <c r="D366" s="100"/>
    </row>
    <row r="367" spans="1:4" ht="23.25">
      <c r="A367" s="8"/>
      <c r="C367" s="5"/>
      <c r="D367" s="100"/>
    </row>
    <row r="368" spans="1:4" ht="23.25">
      <c r="A368" s="8"/>
      <c r="C368" s="5"/>
      <c r="D368" s="100"/>
    </row>
    <row r="369" spans="1:4" ht="23.25">
      <c r="A369" s="8"/>
      <c r="C369" s="5"/>
      <c r="D369" s="100"/>
    </row>
    <row r="370" spans="1:4" ht="23.25">
      <c r="A370" s="8"/>
      <c r="C370" s="5"/>
      <c r="D370" s="100"/>
    </row>
    <row r="371" spans="1:4" ht="23.25">
      <c r="A371" s="8"/>
      <c r="C371" s="5"/>
      <c r="D371" s="100"/>
    </row>
    <row r="372" spans="1:4" ht="23.25">
      <c r="A372" s="8"/>
      <c r="C372" s="5"/>
      <c r="D372" s="100"/>
    </row>
    <row r="373" spans="1:4" ht="23.25">
      <c r="A373" s="8"/>
      <c r="C373" s="5"/>
      <c r="D373" s="100"/>
    </row>
    <row r="374" spans="1:4" ht="23.25">
      <c r="A374" s="8"/>
      <c r="C374" s="5"/>
      <c r="D374" s="100"/>
    </row>
    <row r="375" spans="1:4" ht="23.25">
      <c r="A375" s="8"/>
      <c r="C375" s="5"/>
      <c r="D375" s="100"/>
    </row>
    <row r="376" spans="1:4" ht="23.25">
      <c r="A376" s="8"/>
      <c r="C376" s="5"/>
      <c r="D376" s="100"/>
    </row>
    <row r="377" spans="1:4" ht="23.25">
      <c r="A377" s="8"/>
      <c r="C377" s="5"/>
      <c r="D377" s="100"/>
    </row>
    <row r="378" spans="1:4" ht="23.25">
      <c r="A378" s="8"/>
      <c r="C378" s="5"/>
      <c r="D378" s="100"/>
    </row>
    <row r="379" spans="1:4" ht="23.25">
      <c r="A379" s="8"/>
      <c r="C379" s="5"/>
      <c r="D379" s="100"/>
    </row>
    <row r="380" spans="1:4" ht="23.25">
      <c r="A380" s="8"/>
      <c r="C380" s="5"/>
      <c r="D380" s="100"/>
    </row>
    <row r="381" spans="1:4" ht="23.25">
      <c r="A381" s="8"/>
      <c r="C381" s="5"/>
      <c r="D381" s="100"/>
    </row>
    <row r="382" spans="1:4" ht="23.25">
      <c r="A382" s="8"/>
      <c r="C382" s="5"/>
      <c r="D382" s="100"/>
    </row>
    <row r="383" spans="1:4" ht="23.25">
      <c r="A383" s="8"/>
      <c r="C383" s="5"/>
      <c r="D383" s="100"/>
    </row>
    <row r="384" spans="1:4" ht="23.25">
      <c r="A384" s="8"/>
      <c r="C384" s="5"/>
      <c r="D384" s="100"/>
    </row>
    <row r="385" spans="1:4" ht="23.25">
      <c r="A385" s="8"/>
      <c r="C385" s="5"/>
      <c r="D385" s="100"/>
    </row>
    <row r="386" spans="1:4" ht="23.25">
      <c r="A386" s="8"/>
      <c r="C386" s="5"/>
      <c r="D386" s="100"/>
    </row>
    <row r="387" spans="1:4" ht="23.25">
      <c r="A387" s="8"/>
      <c r="C387" s="5"/>
      <c r="D387" s="100"/>
    </row>
    <row r="388" spans="1:4" ht="23.25">
      <c r="A388" s="8"/>
      <c r="C388" s="5"/>
      <c r="D388" s="100"/>
    </row>
    <row r="389" spans="1:4" ht="23.25">
      <c r="A389" s="8"/>
      <c r="C389" s="5"/>
      <c r="D389" s="100"/>
    </row>
    <row r="390" spans="1:4" ht="23.25">
      <c r="A390" s="8"/>
      <c r="C390" s="5"/>
      <c r="D390" s="100"/>
    </row>
    <row r="391" spans="1:4" ht="23.25">
      <c r="A391" s="8"/>
      <c r="C391" s="5"/>
      <c r="D391" s="100"/>
    </row>
    <row r="392" spans="1:4" ht="23.25">
      <c r="A392" s="8"/>
      <c r="C392" s="5"/>
      <c r="D392" s="100"/>
    </row>
    <row r="393" spans="1:4" ht="23.25">
      <c r="A393" s="8"/>
      <c r="C393" s="5"/>
      <c r="D393" s="100"/>
    </row>
    <row r="394" spans="1:4" ht="23.25">
      <c r="A394" s="8"/>
      <c r="C394" s="5"/>
      <c r="D394" s="100"/>
    </row>
    <row r="395" spans="1:4" ht="23.25">
      <c r="A395" s="8"/>
      <c r="C395" s="5"/>
      <c r="D395" s="100"/>
    </row>
    <row r="396" spans="1:4" ht="23.25">
      <c r="A396" s="8"/>
      <c r="C396" s="5"/>
      <c r="D396" s="100"/>
    </row>
    <row r="397" spans="1:4" ht="23.25">
      <c r="A397" s="8"/>
      <c r="C397" s="5"/>
      <c r="D397" s="100"/>
    </row>
    <row r="398" spans="1:4" ht="23.25">
      <c r="A398" s="8"/>
      <c r="C398" s="5"/>
      <c r="D398" s="100"/>
    </row>
    <row r="399" spans="1:4" ht="23.25">
      <c r="A399" s="8"/>
      <c r="C399" s="5"/>
      <c r="D399" s="100"/>
    </row>
    <row r="400" spans="1:4" ht="23.25">
      <c r="A400" s="8"/>
      <c r="C400" s="5"/>
      <c r="D400" s="100"/>
    </row>
    <row r="401" spans="1:4" ht="23.25">
      <c r="A401" s="8"/>
      <c r="C401" s="5"/>
      <c r="D401" s="100"/>
    </row>
    <row r="402" spans="1:4" ht="23.25">
      <c r="A402" s="8"/>
      <c r="C402" s="5"/>
      <c r="D402" s="100"/>
    </row>
    <row r="403" spans="1:4" ht="23.25">
      <c r="A403" s="8"/>
      <c r="C403" s="5"/>
      <c r="D403" s="100"/>
    </row>
    <row r="404" spans="1:4" ht="23.25">
      <c r="A404" s="8"/>
      <c r="C404" s="5"/>
      <c r="D404" s="100"/>
    </row>
    <row r="405" spans="1:4" ht="23.25">
      <c r="A405" s="8"/>
      <c r="C405" s="5"/>
      <c r="D405" s="100"/>
    </row>
    <row r="406" spans="1:4" ht="23.25">
      <c r="A406" s="8"/>
      <c r="C406" s="5"/>
      <c r="D406" s="100"/>
    </row>
    <row r="407" spans="1:4" ht="23.25">
      <c r="A407" s="8"/>
      <c r="C407" s="5"/>
      <c r="D407" s="100"/>
    </row>
    <row r="408" spans="1:4" ht="23.25">
      <c r="A408" s="8"/>
      <c r="C408" s="5"/>
      <c r="D408" s="100"/>
    </row>
    <row r="409" spans="1:4" ht="23.25">
      <c r="A409" s="8"/>
      <c r="C409" s="5"/>
      <c r="D409" s="100"/>
    </row>
    <row r="410" spans="1:4" ht="23.25">
      <c r="A410" s="8"/>
      <c r="C410" s="5"/>
      <c r="D410" s="100"/>
    </row>
    <row r="411" spans="1:4" ht="23.25">
      <c r="A411" s="8"/>
      <c r="C411" s="5"/>
      <c r="D411" s="100"/>
    </row>
    <row r="412" spans="1:4" ht="23.25">
      <c r="A412" s="8"/>
      <c r="C412" s="5"/>
      <c r="D412" s="100"/>
    </row>
    <row r="413" spans="1:4" ht="23.25">
      <c r="A413" s="8"/>
      <c r="C413" s="5"/>
      <c r="D413" s="100"/>
    </row>
    <row r="414" spans="1:4" ht="23.25">
      <c r="A414" s="8"/>
      <c r="C414" s="5"/>
      <c r="D414" s="100"/>
    </row>
    <row r="415" spans="1:4" ht="23.25">
      <c r="A415" s="8"/>
      <c r="C415" s="5"/>
      <c r="D415" s="100"/>
    </row>
    <row r="416" spans="1:4" ht="23.25">
      <c r="A416" s="8"/>
      <c r="C416" s="5"/>
      <c r="D416" s="100"/>
    </row>
    <row r="417" spans="1:4" ht="23.25">
      <c r="A417" s="8"/>
      <c r="C417" s="5"/>
      <c r="D417" s="100"/>
    </row>
    <row r="418" spans="1:4" ht="23.25">
      <c r="A418" s="8"/>
      <c r="C418" s="5"/>
      <c r="D418" s="100"/>
    </row>
    <row r="419" spans="1:4" ht="23.25">
      <c r="A419" s="8"/>
      <c r="C419" s="5"/>
      <c r="D419" s="100"/>
    </row>
    <row r="420" spans="1:4" ht="23.25">
      <c r="A420" s="8"/>
      <c r="C420" s="5"/>
      <c r="D420" s="100"/>
    </row>
    <row r="421" spans="1:4" ht="23.25">
      <c r="A421" s="8"/>
      <c r="C421" s="5"/>
      <c r="D421" s="100"/>
    </row>
    <row r="422" spans="1:4" ht="23.25">
      <c r="A422" s="8"/>
      <c r="C422" s="5"/>
      <c r="D422" s="100"/>
    </row>
    <row r="423" spans="1:4" ht="23.25">
      <c r="A423" s="8"/>
      <c r="C423" s="5"/>
      <c r="D423" s="100"/>
    </row>
    <row r="424" spans="1:4" ht="23.25">
      <c r="A424" s="8"/>
      <c r="C424" s="5"/>
      <c r="D424" s="100"/>
    </row>
    <row r="425" spans="1:4" ht="23.25">
      <c r="A425" s="8"/>
      <c r="C425" s="5"/>
      <c r="D425" s="100"/>
    </row>
    <row r="426" spans="1:4" ht="23.25">
      <c r="A426" s="8"/>
      <c r="C426" s="5"/>
      <c r="D426" s="100"/>
    </row>
    <row r="427" spans="1:4" ht="23.25">
      <c r="A427" s="8"/>
      <c r="C427" s="5"/>
      <c r="D427" s="100"/>
    </row>
    <row r="428" spans="1:4" ht="23.25">
      <c r="A428" s="8"/>
      <c r="C428" s="5"/>
      <c r="D428" s="100"/>
    </row>
    <row r="429" spans="1:4" ht="23.25">
      <c r="A429" s="8"/>
      <c r="C429" s="5"/>
      <c r="D429" s="100"/>
    </row>
    <row r="430" spans="1:4" ht="23.25">
      <c r="A430" s="8"/>
      <c r="C430" s="5"/>
      <c r="D430" s="100"/>
    </row>
    <row r="431" spans="1:4" ht="23.25">
      <c r="A431" s="8"/>
      <c r="C431" s="5"/>
      <c r="D431" s="100"/>
    </row>
    <row r="432" spans="1:4" ht="23.25">
      <c r="A432" s="8"/>
      <c r="C432" s="5"/>
      <c r="D432" s="100"/>
    </row>
    <row r="433" spans="1:4" ht="23.25">
      <c r="A433" s="8"/>
      <c r="C433" s="5"/>
      <c r="D433" s="100"/>
    </row>
    <row r="434" spans="1:4" ht="23.25">
      <c r="A434" s="8"/>
      <c r="C434" s="5"/>
      <c r="D434" s="100"/>
    </row>
    <row r="435" spans="1:4" ht="23.25">
      <c r="A435" s="8"/>
      <c r="C435" s="5"/>
      <c r="D435" s="100"/>
    </row>
    <row r="436" spans="1:4" ht="23.25">
      <c r="A436" s="8"/>
      <c r="C436" s="5"/>
      <c r="D436" s="100"/>
    </row>
    <row r="437" spans="1:4" ht="23.25">
      <c r="A437" s="8"/>
      <c r="C437" s="5"/>
      <c r="D437" s="100"/>
    </row>
    <row r="438" spans="1:4" ht="23.25">
      <c r="A438" s="8"/>
      <c r="C438" s="5"/>
      <c r="D438" s="100"/>
    </row>
    <row r="439" spans="1:4" ht="23.25">
      <c r="A439" s="8"/>
      <c r="C439" s="5"/>
      <c r="D439" s="100"/>
    </row>
    <row r="440" spans="1:4" ht="23.25">
      <c r="A440" s="8"/>
      <c r="C440" s="5"/>
      <c r="D440" s="100"/>
    </row>
    <row r="441" spans="1:4" ht="23.25">
      <c r="A441" s="8"/>
      <c r="C441" s="5"/>
      <c r="D441" s="100"/>
    </row>
    <row r="442" spans="1:4" ht="23.25">
      <c r="A442" s="8"/>
      <c r="C442" s="5"/>
      <c r="D442" s="100"/>
    </row>
    <row r="443" spans="1:4" ht="23.25">
      <c r="A443" s="8"/>
      <c r="C443" s="5"/>
      <c r="D443" s="100"/>
    </row>
    <row r="444" spans="1:4" ht="23.25">
      <c r="A444" s="8"/>
      <c r="C444" s="5"/>
      <c r="D444" s="100"/>
    </row>
    <row r="445" spans="1:4" ht="23.25">
      <c r="A445" s="8"/>
      <c r="C445" s="5"/>
      <c r="D445" s="100"/>
    </row>
    <row r="446" spans="3:4" ht="23.25">
      <c r="C446" s="5"/>
      <c r="D446" s="100"/>
    </row>
    <row r="447" spans="3:4" ht="23.25">
      <c r="C447" s="5"/>
      <c r="D447" s="100"/>
    </row>
    <row r="448" spans="3:4" ht="23.25">
      <c r="C448" s="5"/>
      <c r="D448" s="100"/>
    </row>
    <row r="449" spans="3:4" ht="23.25">
      <c r="C449" s="5"/>
      <c r="D449" s="100"/>
    </row>
    <row r="450" spans="3:4" ht="23.25">
      <c r="C450" s="5"/>
      <c r="D450" s="100"/>
    </row>
    <row r="451" spans="3:4" ht="23.25">
      <c r="C451" s="5"/>
      <c r="D451" s="100"/>
    </row>
    <row r="452" spans="3:4" ht="23.25">
      <c r="C452" s="5"/>
      <c r="D452" s="100"/>
    </row>
    <row r="453" spans="3:4" ht="23.25">
      <c r="C453" s="5"/>
      <c r="D453" s="100"/>
    </row>
    <row r="454" spans="3:4" ht="23.25">
      <c r="C454" s="5"/>
      <c r="D454" s="100"/>
    </row>
    <row r="455" spans="3:4" ht="23.25">
      <c r="C455" s="5"/>
      <c r="D455" s="100"/>
    </row>
    <row r="456" spans="3:4" ht="23.25">
      <c r="C456" s="5"/>
      <c r="D456" s="100"/>
    </row>
    <row r="457" spans="3:4" ht="23.25">
      <c r="C457" s="5"/>
      <c r="D457" s="100"/>
    </row>
    <row r="458" spans="3:4" ht="23.25">
      <c r="C458" s="5"/>
      <c r="D458" s="100"/>
    </row>
    <row r="459" spans="3:4" ht="23.25">
      <c r="C459" s="5"/>
      <c r="D459" s="100"/>
    </row>
    <row r="460" spans="3:4" ht="23.25">
      <c r="C460" s="5"/>
      <c r="D460" s="100"/>
    </row>
    <row r="461" spans="3:4" ht="23.25">
      <c r="C461" s="5"/>
      <c r="D461" s="100"/>
    </row>
    <row r="462" spans="3:4" ht="23.25">
      <c r="C462" s="5"/>
      <c r="D462" s="100"/>
    </row>
    <row r="463" spans="3:4" ht="23.25">
      <c r="C463" s="5"/>
      <c r="D463" s="100"/>
    </row>
    <row r="464" spans="3:4" ht="23.25">
      <c r="C464" s="5"/>
      <c r="D464" s="100"/>
    </row>
    <row r="465" spans="3:4" ht="23.25">
      <c r="C465" s="5"/>
      <c r="D465" s="100"/>
    </row>
    <row r="466" spans="3:4" ht="23.25">
      <c r="C466" s="5"/>
      <c r="D466" s="100"/>
    </row>
    <row r="467" spans="3:4" ht="23.25">
      <c r="C467" s="5"/>
      <c r="D467" s="100"/>
    </row>
    <row r="468" spans="3:4" ht="23.25">
      <c r="C468" s="5"/>
      <c r="D468" s="100"/>
    </row>
    <row r="469" spans="3:4" ht="23.25">
      <c r="C469" s="5"/>
      <c r="D469" s="100"/>
    </row>
    <row r="470" spans="3:4" ht="23.25">
      <c r="C470" s="5"/>
      <c r="D470" s="100"/>
    </row>
    <row r="471" spans="3:4" ht="23.25">
      <c r="C471" s="5"/>
      <c r="D471" s="100"/>
    </row>
    <row r="472" spans="3:4" ht="23.25">
      <c r="C472" s="5"/>
      <c r="D472" s="100"/>
    </row>
    <row r="473" spans="3:4" ht="23.25">
      <c r="C473" s="5"/>
      <c r="D473" s="100"/>
    </row>
    <row r="474" spans="3:4" ht="23.25">
      <c r="C474" s="5"/>
      <c r="D474" s="100"/>
    </row>
    <row r="475" spans="3:4" ht="23.25">
      <c r="C475" s="5"/>
      <c r="D475" s="100"/>
    </row>
    <row r="476" spans="3:4" ht="23.25">
      <c r="C476" s="5"/>
      <c r="D476" s="100"/>
    </row>
    <row r="477" spans="3:4" ht="23.25">
      <c r="C477" s="5"/>
      <c r="D477" s="100"/>
    </row>
    <row r="478" spans="3:4" ht="23.25">
      <c r="C478" s="5"/>
      <c r="D478" s="100"/>
    </row>
    <row r="479" spans="3:4" ht="23.25">
      <c r="C479" s="5"/>
      <c r="D479" s="100"/>
    </row>
    <row r="480" spans="3:4" ht="23.25">
      <c r="C480" s="5"/>
      <c r="D480" s="100"/>
    </row>
    <row r="481" spans="3:4" ht="23.25">
      <c r="C481" s="5"/>
      <c r="D481" s="100"/>
    </row>
    <row r="482" spans="3:4" ht="23.25">
      <c r="C482" s="5"/>
      <c r="D482" s="100"/>
    </row>
    <row r="483" spans="3:4" ht="23.25">
      <c r="C483" s="5"/>
      <c r="D483" s="100"/>
    </row>
    <row r="484" spans="3:4" ht="23.25">
      <c r="C484" s="5"/>
      <c r="D484" s="100"/>
    </row>
    <row r="485" spans="3:4" ht="23.25">
      <c r="C485" s="5"/>
      <c r="D485" s="100"/>
    </row>
    <row r="486" spans="3:4" ht="23.25">
      <c r="C486" s="5"/>
      <c r="D486" s="100"/>
    </row>
    <row r="487" spans="3:4" ht="23.25">
      <c r="C487" s="5"/>
      <c r="D487" s="100"/>
    </row>
    <row r="488" spans="3:4" ht="23.25">
      <c r="C488" s="5"/>
      <c r="D488" s="100"/>
    </row>
    <row r="489" spans="3:4" ht="23.25">
      <c r="C489" s="5"/>
      <c r="D489" s="100"/>
    </row>
    <row r="490" spans="3:4" ht="23.25">
      <c r="C490" s="5"/>
      <c r="D490" s="100"/>
    </row>
    <row r="491" spans="3:4" ht="23.25">
      <c r="C491" s="5"/>
      <c r="D491" s="100"/>
    </row>
    <row r="492" spans="3:4" ht="23.25">
      <c r="C492" s="5"/>
      <c r="D492" s="100"/>
    </row>
    <row r="493" spans="3:4" ht="23.25">
      <c r="C493" s="5"/>
      <c r="D493" s="100"/>
    </row>
    <row r="494" spans="3:4" ht="23.25">
      <c r="C494" s="5"/>
      <c r="D494" s="100"/>
    </row>
    <row r="495" spans="3:4" ht="23.25">
      <c r="C495" s="5"/>
      <c r="D495" s="100"/>
    </row>
    <row r="496" spans="3:4" ht="23.25">
      <c r="C496" s="5"/>
      <c r="D496" s="100"/>
    </row>
    <row r="497" spans="3:4" ht="23.25">
      <c r="C497" s="5"/>
      <c r="D497" s="100"/>
    </row>
    <row r="498" spans="3:4" ht="23.25">
      <c r="C498" s="5"/>
      <c r="D498" s="100"/>
    </row>
    <row r="499" spans="3:4" ht="23.25">
      <c r="C499" s="5"/>
      <c r="D499" s="100"/>
    </row>
    <row r="500" spans="3:4" ht="23.25">
      <c r="C500" s="5"/>
      <c r="D500" s="100"/>
    </row>
    <row r="501" spans="3:4" ht="23.25">
      <c r="C501" s="5"/>
      <c r="D501" s="100"/>
    </row>
    <row r="502" spans="3:4" ht="23.25">
      <c r="C502" s="5"/>
      <c r="D502" s="100"/>
    </row>
    <row r="503" spans="3:4" ht="23.25">
      <c r="C503" s="5"/>
      <c r="D503" s="100"/>
    </row>
    <row r="504" spans="3:4" ht="23.25">
      <c r="C504" s="5"/>
      <c r="D504" s="100"/>
    </row>
    <row r="505" spans="3:4" ht="23.25">
      <c r="C505" s="5"/>
      <c r="D505" s="100"/>
    </row>
    <row r="506" spans="3:4" ht="23.25">
      <c r="C506" s="5"/>
      <c r="D506" s="100"/>
    </row>
    <row r="507" spans="3:4" ht="23.25">
      <c r="C507" s="5"/>
      <c r="D507" s="100"/>
    </row>
    <row r="508" spans="3:4" ht="23.25">
      <c r="C508" s="5"/>
      <c r="D508" s="100"/>
    </row>
    <row r="509" spans="3:4" ht="23.25">
      <c r="C509" s="5"/>
      <c r="D509" s="100"/>
    </row>
    <row r="510" spans="3:4" ht="23.25">
      <c r="C510" s="5"/>
      <c r="D510" s="100"/>
    </row>
    <row r="511" spans="3:4" ht="23.25">
      <c r="C511" s="5"/>
      <c r="D511" s="100"/>
    </row>
    <row r="512" spans="3:4" ht="23.25">
      <c r="C512" s="5"/>
      <c r="D512" s="100"/>
    </row>
    <row r="513" spans="3:4" ht="23.25">
      <c r="C513" s="5"/>
      <c r="D513" s="100"/>
    </row>
    <row r="514" spans="3:4" ht="23.25">
      <c r="C514" s="5"/>
      <c r="D514" s="100"/>
    </row>
    <row r="515" spans="3:4" ht="23.25">
      <c r="C515" s="5"/>
      <c r="D515" s="100"/>
    </row>
    <row r="516" spans="3:4" ht="23.25">
      <c r="C516" s="5"/>
      <c r="D516" s="100"/>
    </row>
    <row r="517" spans="3:4" ht="23.25">
      <c r="C517" s="5"/>
      <c r="D517" s="100"/>
    </row>
    <row r="518" spans="3:4" ht="23.25">
      <c r="C518" s="5"/>
      <c r="D518" s="100"/>
    </row>
    <row r="519" spans="3:4" ht="23.25">
      <c r="C519" s="5"/>
      <c r="D519" s="100"/>
    </row>
    <row r="520" spans="3:4" ht="23.25">
      <c r="C520" s="5"/>
      <c r="D520" s="100"/>
    </row>
    <row r="521" spans="3:4" ht="23.25">
      <c r="C521" s="5"/>
      <c r="D521" s="100"/>
    </row>
    <row r="522" spans="3:4" ht="23.25">
      <c r="C522" s="5"/>
      <c r="D522" s="100"/>
    </row>
    <row r="523" spans="3:4" ht="23.25">
      <c r="C523" s="5"/>
      <c r="D523" s="100"/>
    </row>
    <row r="524" spans="3:4" ht="23.25">
      <c r="C524" s="5"/>
      <c r="D524" s="100"/>
    </row>
    <row r="525" spans="3:4" ht="23.25">
      <c r="C525" s="5"/>
      <c r="D525" s="100"/>
    </row>
    <row r="526" spans="3:4" ht="23.25">
      <c r="C526" s="5"/>
      <c r="D526" s="100"/>
    </row>
    <row r="527" spans="3:4" ht="23.25">
      <c r="C527" s="5"/>
      <c r="D527" s="100"/>
    </row>
    <row r="528" spans="3:4" ht="23.25">
      <c r="C528" s="5"/>
      <c r="D528" s="100"/>
    </row>
    <row r="529" spans="3:4" ht="23.25">
      <c r="C529" s="5"/>
      <c r="D529" s="100"/>
    </row>
    <row r="530" spans="3:4" ht="23.25">
      <c r="C530" s="5"/>
      <c r="D530" s="100"/>
    </row>
    <row r="531" spans="3:4" ht="23.25">
      <c r="C531" s="5"/>
      <c r="D531" s="100"/>
    </row>
    <row r="532" spans="3:4" ht="23.25">
      <c r="C532" s="5"/>
      <c r="D532" s="100"/>
    </row>
    <row r="533" spans="3:4" ht="23.25">
      <c r="C533" s="5"/>
      <c r="D533" s="100"/>
    </row>
    <row r="534" spans="3:4" ht="23.25">
      <c r="C534" s="5"/>
      <c r="D534" s="100"/>
    </row>
    <row r="535" spans="3:4" ht="23.25">
      <c r="C535" s="5"/>
      <c r="D535" s="100"/>
    </row>
    <row r="536" spans="3:4" ht="23.25">
      <c r="C536" s="5"/>
      <c r="D536" s="100"/>
    </row>
    <row r="537" spans="3:4" ht="23.25">
      <c r="C537" s="5"/>
      <c r="D537" s="100"/>
    </row>
    <row r="538" spans="3:4" ht="23.25">
      <c r="C538" s="5"/>
      <c r="D538" s="100"/>
    </row>
    <row r="539" spans="3:4" ht="23.25">
      <c r="C539" s="5"/>
      <c r="D539" s="100"/>
    </row>
    <row r="540" spans="3:4" ht="23.25">
      <c r="C540" s="5"/>
      <c r="D540" s="100"/>
    </row>
    <row r="541" spans="3:4" ht="23.25">
      <c r="C541" s="5"/>
      <c r="D541" s="100"/>
    </row>
    <row r="542" spans="3:4" ht="23.25">
      <c r="C542" s="5"/>
      <c r="D542" s="100"/>
    </row>
    <row r="543" spans="3:4" ht="23.25">
      <c r="C543" s="5"/>
      <c r="D543" s="100"/>
    </row>
    <row r="544" spans="3:4" ht="23.25">
      <c r="C544" s="5"/>
      <c r="D544" s="100"/>
    </row>
    <row r="545" spans="3:4" ht="23.25">
      <c r="C545" s="5"/>
      <c r="D545" s="100"/>
    </row>
    <row r="546" spans="3:4" ht="23.25">
      <c r="C546" s="5"/>
      <c r="D546" s="100"/>
    </row>
    <row r="547" spans="3:4" ht="23.25">
      <c r="C547" s="5"/>
      <c r="D547" s="100"/>
    </row>
    <row r="548" spans="3:4" ht="23.25">
      <c r="C548" s="5"/>
      <c r="D548" s="100"/>
    </row>
    <row r="549" spans="3:4" ht="23.25">
      <c r="C549" s="5"/>
      <c r="D549" s="100"/>
    </row>
    <row r="550" spans="3:4" ht="23.25">
      <c r="C550" s="5"/>
      <c r="D550" s="100"/>
    </row>
    <row r="551" spans="3:4" ht="23.25">
      <c r="C551" s="5"/>
      <c r="D551" s="100"/>
    </row>
    <row r="552" spans="3:4" ht="23.25">
      <c r="C552" s="5"/>
      <c r="D552" s="100"/>
    </row>
    <row r="553" spans="3:4" ht="23.25">
      <c r="C553" s="5"/>
      <c r="D553" s="100"/>
    </row>
    <row r="554" spans="3:4" ht="23.25">
      <c r="C554" s="5"/>
      <c r="D554" s="100"/>
    </row>
    <row r="555" spans="3:4" ht="23.25">
      <c r="C555" s="5"/>
      <c r="D555" s="100"/>
    </row>
    <row r="556" spans="3:4" ht="23.25">
      <c r="C556" s="5"/>
      <c r="D556" s="100"/>
    </row>
    <row r="557" spans="3:4" ht="23.25">
      <c r="C557" s="5"/>
      <c r="D557" s="100"/>
    </row>
    <row r="558" spans="3:4" ht="23.25">
      <c r="C558" s="5"/>
      <c r="D558" s="100"/>
    </row>
    <row r="559" spans="3:4" ht="23.25">
      <c r="C559" s="5"/>
      <c r="D559" s="100"/>
    </row>
    <row r="560" spans="3:4" ht="23.25">
      <c r="C560" s="5"/>
      <c r="D560" s="100"/>
    </row>
    <row r="561" spans="3:4" ht="23.25">
      <c r="C561" s="5"/>
      <c r="D561" s="100"/>
    </row>
    <row r="562" spans="3:4" ht="23.25">
      <c r="C562" s="5"/>
      <c r="D562" s="100"/>
    </row>
    <row r="563" spans="3:4" ht="23.25">
      <c r="C563" s="5"/>
      <c r="D563" s="100"/>
    </row>
    <row r="564" spans="3:4" ht="23.25">
      <c r="C564" s="5"/>
      <c r="D564" s="100"/>
    </row>
    <row r="565" spans="3:4" ht="23.25">
      <c r="C565" s="5"/>
      <c r="D565" s="100"/>
    </row>
    <row r="566" spans="3:4" ht="23.25">
      <c r="C566" s="5"/>
      <c r="D566" s="100"/>
    </row>
    <row r="567" spans="3:4" ht="23.25">
      <c r="C567" s="5"/>
      <c r="D567" s="100"/>
    </row>
    <row r="568" spans="3:4" ht="23.25">
      <c r="C568" s="5"/>
      <c r="D568" s="100"/>
    </row>
    <row r="569" spans="3:4" ht="23.25">
      <c r="C569" s="5"/>
      <c r="D569" s="100"/>
    </row>
    <row r="570" spans="3:4" ht="23.25">
      <c r="C570" s="5"/>
      <c r="D570" s="100"/>
    </row>
    <row r="571" spans="3:4" ht="23.25">
      <c r="C571" s="5"/>
      <c r="D571" s="100"/>
    </row>
    <row r="572" spans="3:4" ht="23.25">
      <c r="C572" s="5"/>
      <c r="D572" s="100"/>
    </row>
    <row r="573" spans="3:4" ht="23.25">
      <c r="C573" s="5"/>
      <c r="D573" s="100"/>
    </row>
    <row r="574" spans="3:4" ht="23.25">
      <c r="C574" s="5"/>
      <c r="D574" s="100"/>
    </row>
    <row r="575" spans="3:4" ht="23.25">
      <c r="C575" s="5"/>
      <c r="D575" s="100"/>
    </row>
    <row r="576" spans="3:4" ht="23.25">
      <c r="C576" s="5"/>
      <c r="D576" s="100"/>
    </row>
    <row r="577" spans="3:4" ht="23.25">
      <c r="C577" s="5"/>
      <c r="D577" s="100"/>
    </row>
    <row r="578" spans="3:4" ht="23.25">
      <c r="C578" s="5"/>
      <c r="D578" s="100"/>
    </row>
    <row r="579" spans="3:4" ht="23.25">
      <c r="C579" s="5"/>
      <c r="D579" s="100"/>
    </row>
    <row r="580" spans="3:4" ht="23.25">
      <c r="C580" s="5"/>
      <c r="D580" s="100"/>
    </row>
    <row r="581" spans="3:4" ht="23.25">
      <c r="C581" s="5"/>
      <c r="D581" s="100"/>
    </row>
    <row r="582" spans="3:4" ht="23.25">
      <c r="C582" s="5"/>
      <c r="D582" s="100"/>
    </row>
    <row r="583" spans="3:4" ht="23.25">
      <c r="C583" s="5"/>
      <c r="D583" s="100"/>
    </row>
    <row r="584" spans="3:4" ht="23.25">
      <c r="C584" s="5"/>
      <c r="D584" s="100"/>
    </row>
    <row r="585" spans="3:4" ht="23.25">
      <c r="C585" s="5"/>
      <c r="D585" s="100"/>
    </row>
    <row r="586" spans="3:4" ht="23.25">
      <c r="C586" s="5"/>
      <c r="D586" s="100"/>
    </row>
    <row r="587" spans="3:4" ht="23.25">
      <c r="C587" s="5"/>
      <c r="D587" s="100"/>
    </row>
    <row r="588" spans="3:4" ht="23.25">
      <c r="C588" s="5"/>
      <c r="D588" s="100"/>
    </row>
    <row r="589" spans="3:4" ht="23.25">
      <c r="C589" s="5"/>
      <c r="D589" s="100"/>
    </row>
    <row r="590" spans="3:4" ht="23.25">
      <c r="C590" s="5"/>
      <c r="D590" s="100"/>
    </row>
    <row r="591" spans="3:4" ht="23.25">
      <c r="C591" s="5"/>
      <c r="D591" s="100"/>
    </row>
    <row r="592" spans="3:4" ht="23.25">
      <c r="C592" s="5"/>
      <c r="D592" s="100"/>
    </row>
    <row r="593" spans="3:4" ht="23.25">
      <c r="C593" s="5"/>
      <c r="D593" s="100"/>
    </row>
    <row r="594" spans="3:4" ht="23.25">
      <c r="C594" s="5"/>
      <c r="D594" s="100"/>
    </row>
    <row r="595" spans="3:4" ht="23.25">
      <c r="C595" s="5"/>
      <c r="D595" s="100"/>
    </row>
    <row r="596" spans="3:4" ht="23.25">
      <c r="C596" s="5"/>
      <c r="D596" s="100"/>
    </row>
    <row r="597" spans="3:4" ht="23.25">
      <c r="C597" s="5"/>
      <c r="D597" s="100"/>
    </row>
    <row r="598" spans="3:4" ht="23.25">
      <c r="C598" s="5"/>
      <c r="D598" s="100"/>
    </row>
    <row r="599" spans="3:4" ht="23.25">
      <c r="C599" s="5"/>
      <c r="D599" s="100"/>
    </row>
    <row r="600" spans="3:4" ht="23.25">
      <c r="C600" s="5"/>
      <c r="D600" s="100"/>
    </row>
    <row r="601" spans="3:4" ht="23.25">
      <c r="C601" s="5"/>
      <c r="D601" s="100"/>
    </row>
    <row r="602" spans="3:4" ht="23.25">
      <c r="C602" s="5"/>
      <c r="D602" s="100"/>
    </row>
    <row r="603" spans="3:4" ht="23.25">
      <c r="C603" s="5"/>
      <c r="D603" s="100"/>
    </row>
    <row r="604" spans="3:4" ht="23.25">
      <c r="C604" s="5"/>
      <c r="D604" s="100"/>
    </row>
    <row r="605" spans="3:4" ht="23.25">
      <c r="C605" s="5"/>
      <c r="D605" s="100"/>
    </row>
    <row r="606" spans="3:4" ht="23.25">
      <c r="C606" s="5"/>
      <c r="D606" s="100"/>
    </row>
    <row r="607" spans="3:4" ht="23.25">
      <c r="C607" s="5"/>
      <c r="D607" s="100"/>
    </row>
    <row r="608" spans="3:4" ht="23.25">
      <c r="C608" s="5"/>
      <c r="D608" s="100"/>
    </row>
    <row r="609" spans="3:4" ht="23.25">
      <c r="C609" s="5"/>
      <c r="D609" s="100"/>
    </row>
    <row r="610" spans="3:4" ht="23.25">
      <c r="C610" s="5"/>
      <c r="D610" s="100"/>
    </row>
    <row r="611" spans="3:4" ht="23.25">
      <c r="C611" s="5"/>
      <c r="D611" s="100"/>
    </row>
    <row r="612" spans="3:4" ht="23.25">
      <c r="C612" s="5"/>
      <c r="D612" s="100"/>
    </row>
    <row r="613" spans="3:4" ht="23.25">
      <c r="C613" s="5"/>
      <c r="D613" s="100"/>
    </row>
    <row r="614" spans="3:4" ht="23.25">
      <c r="C614" s="5"/>
      <c r="D614" s="100"/>
    </row>
    <row r="615" spans="3:4" ht="23.25">
      <c r="C615" s="5"/>
      <c r="D615" s="100"/>
    </row>
    <row r="616" spans="3:4" ht="23.25">
      <c r="C616" s="5"/>
      <c r="D616" s="100"/>
    </row>
    <row r="617" spans="3:4" ht="23.25">
      <c r="C617" s="5"/>
      <c r="D617" s="100"/>
    </row>
    <row r="618" spans="3:4" ht="23.25">
      <c r="C618" s="5"/>
      <c r="D618" s="100"/>
    </row>
    <row r="619" spans="3:4" ht="23.25">
      <c r="C619" s="5"/>
      <c r="D619" s="100"/>
    </row>
    <row r="620" spans="3:4" ht="23.25">
      <c r="C620" s="5"/>
      <c r="D620" s="100"/>
    </row>
    <row r="621" spans="3:4" ht="23.25">
      <c r="C621" s="5"/>
      <c r="D621" s="100"/>
    </row>
    <row r="622" spans="3:4" ht="23.25">
      <c r="C622" s="5"/>
      <c r="D622" s="100"/>
    </row>
    <row r="623" spans="3:4" ht="23.25">
      <c r="C623" s="5"/>
      <c r="D623" s="100"/>
    </row>
    <row r="624" spans="3:4" ht="23.25">
      <c r="C624" s="5"/>
      <c r="D624" s="100"/>
    </row>
    <row r="625" spans="3:4" ht="23.25">
      <c r="C625" s="5"/>
      <c r="D625" s="100"/>
    </row>
    <row r="626" spans="3:4" ht="23.25">
      <c r="C626" s="5"/>
      <c r="D626" s="100"/>
    </row>
    <row r="627" spans="3:4" ht="23.25">
      <c r="C627" s="5"/>
      <c r="D627" s="100"/>
    </row>
    <row r="628" spans="3:4" ht="23.25">
      <c r="C628" s="5"/>
      <c r="D628" s="100"/>
    </row>
    <row r="629" spans="3:4" ht="23.25">
      <c r="C629" s="5"/>
      <c r="D629" s="100"/>
    </row>
    <row r="630" spans="3:4" ht="23.25">
      <c r="C630" s="5"/>
      <c r="D630" s="100"/>
    </row>
    <row r="631" spans="3:4" ht="23.25">
      <c r="C631" s="5"/>
      <c r="D631" s="100"/>
    </row>
    <row r="632" spans="3:4" ht="23.25">
      <c r="C632" s="5"/>
      <c r="D632" s="100"/>
    </row>
    <row r="633" spans="3:4" ht="23.25">
      <c r="C633" s="5"/>
      <c r="D633" s="100"/>
    </row>
    <row r="634" spans="3:4" ht="23.25">
      <c r="C634" s="5"/>
      <c r="D634" s="100"/>
    </row>
    <row r="635" spans="3:4" ht="23.25">
      <c r="C635" s="5"/>
      <c r="D635" s="100"/>
    </row>
    <row r="636" spans="3:4" ht="23.25">
      <c r="C636" s="5"/>
      <c r="D636" s="100"/>
    </row>
    <row r="637" spans="3:4" ht="23.25">
      <c r="C637" s="5"/>
      <c r="D637" s="100"/>
    </row>
    <row r="638" spans="3:4" ht="23.25">
      <c r="C638" s="5"/>
      <c r="D638" s="100"/>
    </row>
    <row r="639" spans="3:4" ht="23.25">
      <c r="C639" s="5"/>
      <c r="D639" s="100"/>
    </row>
    <row r="640" spans="3:4" ht="23.25">
      <c r="C640" s="5"/>
      <c r="D640" s="100"/>
    </row>
    <row r="641" spans="3:4" ht="23.25">
      <c r="C641" s="5"/>
      <c r="D641" s="100"/>
    </row>
    <row r="642" spans="3:4" ht="23.25">
      <c r="C642" s="5"/>
      <c r="D642" s="100"/>
    </row>
    <row r="643" spans="3:4" ht="23.25">
      <c r="C643" s="5"/>
      <c r="D643" s="100"/>
    </row>
    <row r="644" spans="3:4" ht="23.25">
      <c r="C644" s="5"/>
      <c r="D644" s="100"/>
    </row>
    <row r="645" spans="3:4" ht="23.25">
      <c r="C645" s="5"/>
      <c r="D645" s="100"/>
    </row>
    <row r="646" spans="3:4" ht="23.25">
      <c r="C646" s="5"/>
      <c r="D646" s="100"/>
    </row>
    <row r="647" spans="3:4" ht="23.25">
      <c r="C647" s="5"/>
      <c r="D647" s="100"/>
    </row>
    <row r="648" spans="3:4" ht="23.25">
      <c r="C648" s="5"/>
      <c r="D648" s="100"/>
    </row>
    <row r="649" spans="3:4" ht="23.25">
      <c r="C649" s="5"/>
      <c r="D649" s="100"/>
    </row>
    <row r="650" spans="3:4" ht="23.25">
      <c r="C650" s="5"/>
      <c r="D650" s="100"/>
    </row>
    <row r="651" spans="3:4" ht="23.25">
      <c r="C651" s="5"/>
      <c r="D651" s="100"/>
    </row>
    <row r="652" spans="3:4" ht="23.25">
      <c r="C652" s="5"/>
      <c r="D652" s="100"/>
    </row>
    <row r="653" spans="3:4" ht="23.25">
      <c r="C653" s="5"/>
      <c r="D653" s="100"/>
    </row>
    <row r="654" spans="3:4" ht="23.25">
      <c r="C654" s="5"/>
      <c r="D654" s="100"/>
    </row>
    <row r="655" spans="3:4" ht="23.25">
      <c r="C655" s="5"/>
      <c r="D655" s="100"/>
    </row>
    <row r="656" spans="3:4" ht="23.25">
      <c r="C656" s="5"/>
      <c r="D656" s="100"/>
    </row>
    <row r="657" spans="3:4" ht="23.25">
      <c r="C657" s="5"/>
      <c r="D657" s="100"/>
    </row>
    <row r="658" spans="3:4" ht="23.25">
      <c r="C658" s="5"/>
      <c r="D658" s="100"/>
    </row>
    <row r="659" spans="3:4" ht="23.25">
      <c r="C659" s="5"/>
      <c r="D659" s="100"/>
    </row>
    <row r="660" spans="3:4" ht="23.25">
      <c r="C660" s="5"/>
      <c r="D660" s="100"/>
    </row>
    <row r="661" spans="3:4" ht="23.25">
      <c r="C661" s="5"/>
      <c r="D661" s="100"/>
    </row>
    <row r="662" spans="3:4" ht="23.25">
      <c r="C662" s="5"/>
      <c r="D662" s="100"/>
    </row>
    <row r="663" spans="3:4" ht="23.25">
      <c r="C663" s="5"/>
      <c r="D663" s="100"/>
    </row>
    <row r="664" spans="3:4" ht="23.25">
      <c r="C664" s="5"/>
      <c r="D664" s="100"/>
    </row>
    <row r="665" spans="3:4" ht="23.25">
      <c r="C665" s="5"/>
      <c r="D665" s="100"/>
    </row>
    <row r="666" spans="3:4" ht="23.25">
      <c r="C666" s="5"/>
      <c r="D666" s="100"/>
    </row>
    <row r="667" spans="3:4" ht="23.25">
      <c r="C667" s="5"/>
      <c r="D667" s="100"/>
    </row>
    <row r="668" spans="3:4" ht="23.25">
      <c r="C668" s="5"/>
      <c r="D668" s="100"/>
    </row>
    <row r="669" spans="3:4" ht="23.25">
      <c r="C669" s="5"/>
      <c r="D669" s="100"/>
    </row>
    <row r="670" spans="3:4" ht="23.25">
      <c r="C670" s="5"/>
      <c r="D670" s="100"/>
    </row>
    <row r="671" spans="3:4" ht="23.25">
      <c r="C671" s="5"/>
      <c r="D671" s="100"/>
    </row>
    <row r="672" spans="3:4" ht="23.25">
      <c r="C672" s="5"/>
      <c r="D672" s="100"/>
    </row>
    <row r="673" spans="3:4" ht="23.25">
      <c r="C673" s="5"/>
      <c r="D673" s="100"/>
    </row>
    <row r="674" spans="3:4" ht="23.25">
      <c r="C674" s="5"/>
      <c r="D674" s="100"/>
    </row>
    <row r="675" spans="3:4" ht="23.25">
      <c r="C675" s="5"/>
      <c r="D675" s="100"/>
    </row>
    <row r="676" spans="3:4" ht="23.25">
      <c r="C676" s="5"/>
      <c r="D676" s="100"/>
    </row>
    <row r="677" spans="3:4" ht="23.25">
      <c r="C677" s="5"/>
      <c r="D677" s="100"/>
    </row>
    <row r="678" spans="3:4" ht="23.25">
      <c r="C678" s="5"/>
      <c r="D678" s="100"/>
    </row>
    <row r="679" spans="3:4" ht="23.25">
      <c r="C679" s="5"/>
      <c r="D679" s="100"/>
    </row>
    <row r="680" spans="3:4" ht="23.25">
      <c r="C680" s="5"/>
      <c r="D680" s="100"/>
    </row>
    <row r="681" spans="3:4" ht="23.25">
      <c r="C681" s="5"/>
      <c r="D681" s="100"/>
    </row>
    <row r="682" spans="3:4" ht="23.25">
      <c r="C682" s="5"/>
      <c r="D682" s="100"/>
    </row>
    <row r="683" spans="3:4" ht="23.25">
      <c r="C683" s="5"/>
      <c r="D683" s="100"/>
    </row>
    <row r="684" spans="3:4" ht="23.25">
      <c r="C684" s="5"/>
      <c r="D684" s="100"/>
    </row>
    <row r="685" spans="3:4" ht="23.25">
      <c r="C685" s="5"/>
      <c r="D685" s="100"/>
    </row>
    <row r="686" spans="3:4" ht="23.25">
      <c r="C686" s="5"/>
      <c r="D686" s="100"/>
    </row>
    <row r="687" spans="3:4" ht="23.25">
      <c r="C687" s="5"/>
      <c r="D687" s="100"/>
    </row>
    <row r="688" spans="3:4" ht="23.25">
      <c r="C688" s="5"/>
      <c r="D688" s="100"/>
    </row>
    <row r="689" spans="3:4" ht="23.25">
      <c r="C689" s="5"/>
      <c r="D689" s="100"/>
    </row>
    <row r="690" spans="3:4" ht="23.25">
      <c r="C690" s="5"/>
      <c r="D690" s="100"/>
    </row>
    <row r="691" spans="3:4" ht="23.25">
      <c r="C691" s="5"/>
      <c r="D691" s="100"/>
    </row>
    <row r="692" spans="3:4" ht="23.25">
      <c r="C692" s="5"/>
      <c r="D692" s="100"/>
    </row>
    <row r="693" spans="3:4" ht="23.25">
      <c r="C693" s="5"/>
      <c r="D693" s="100"/>
    </row>
    <row r="694" spans="3:4" ht="23.25">
      <c r="C694" s="5"/>
      <c r="D694" s="100"/>
    </row>
    <row r="695" spans="3:4" ht="23.25">
      <c r="C695" s="5"/>
      <c r="D695" s="100"/>
    </row>
    <row r="696" spans="3:4" ht="23.25">
      <c r="C696" s="5"/>
      <c r="D696" s="100"/>
    </row>
    <row r="697" spans="3:4" ht="23.25">
      <c r="C697" s="5"/>
      <c r="D697" s="100"/>
    </row>
    <row r="698" spans="3:4" ht="23.25">
      <c r="C698" s="5"/>
      <c r="D698" s="100"/>
    </row>
    <row r="699" spans="3:4" ht="23.25">
      <c r="C699" s="5"/>
      <c r="D699" s="100"/>
    </row>
    <row r="700" spans="3:4" ht="23.25">
      <c r="C700" s="5"/>
      <c r="D700" s="100"/>
    </row>
    <row r="701" spans="3:4" ht="23.25">
      <c r="C701" s="5"/>
      <c r="D701" s="100"/>
    </row>
    <row r="702" spans="3:4" ht="23.25">
      <c r="C702" s="5"/>
      <c r="D702" s="100"/>
    </row>
    <row r="703" spans="3:4" ht="23.25">
      <c r="C703" s="5"/>
      <c r="D703" s="100"/>
    </row>
    <row r="704" spans="3:4" ht="23.25">
      <c r="C704" s="5"/>
      <c r="D704" s="100"/>
    </row>
    <row r="705" spans="3:4" ht="23.25">
      <c r="C705" s="5"/>
      <c r="D705" s="100"/>
    </row>
    <row r="706" spans="3:4" ht="23.25">
      <c r="C706" s="5"/>
      <c r="D706" s="100"/>
    </row>
    <row r="707" spans="3:4" ht="23.25">
      <c r="C707" s="5"/>
      <c r="D707" s="100"/>
    </row>
    <row r="708" spans="3:4" ht="23.25">
      <c r="C708" s="5"/>
      <c r="D708" s="100"/>
    </row>
    <row r="709" spans="3:4" ht="23.25">
      <c r="C709" s="5"/>
      <c r="D709" s="100"/>
    </row>
    <row r="710" spans="3:4" ht="23.25">
      <c r="C710" s="5"/>
      <c r="D710" s="100"/>
    </row>
    <row r="711" spans="3:4" ht="23.25">
      <c r="C711" s="5"/>
      <c r="D711" s="100"/>
    </row>
    <row r="712" spans="3:4" ht="23.25">
      <c r="C712" s="5"/>
      <c r="D712" s="100"/>
    </row>
    <row r="713" spans="3:4" ht="23.25">
      <c r="C713" s="5"/>
      <c r="D713" s="100"/>
    </row>
    <row r="714" spans="3:4" ht="23.25">
      <c r="C714" s="5"/>
      <c r="D714" s="100"/>
    </row>
    <row r="715" spans="3:4" ht="23.25">
      <c r="C715" s="5"/>
      <c r="D715" s="100"/>
    </row>
    <row r="716" spans="3:4" ht="23.25">
      <c r="C716" s="5"/>
      <c r="D716" s="100"/>
    </row>
    <row r="717" spans="3:4" ht="23.25">
      <c r="C717" s="5"/>
      <c r="D717" s="100"/>
    </row>
    <row r="718" spans="3:4" ht="23.25">
      <c r="C718" s="5"/>
      <c r="D718" s="100"/>
    </row>
    <row r="719" spans="3:4" ht="23.25">
      <c r="C719" s="5"/>
      <c r="D719" s="100"/>
    </row>
    <row r="720" spans="3:4" ht="23.25">
      <c r="C720" s="5"/>
      <c r="D720" s="100"/>
    </row>
    <row r="721" spans="3:4" ht="23.25">
      <c r="C721" s="5"/>
      <c r="D721" s="100"/>
    </row>
    <row r="722" spans="3:4" ht="23.25">
      <c r="C722" s="5"/>
      <c r="D722" s="100"/>
    </row>
    <row r="723" spans="3:4" ht="23.25">
      <c r="C723" s="5"/>
      <c r="D723" s="100"/>
    </row>
    <row r="724" spans="3:4" ht="23.25">
      <c r="C724" s="5"/>
      <c r="D724" s="100"/>
    </row>
    <row r="725" spans="3:4" ht="23.25">
      <c r="C725" s="5"/>
      <c r="D725" s="100"/>
    </row>
    <row r="726" spans="3:4" ht="23.25">
      <c r="C726" s="5"/>
      <c r="D726" s="100"/>
    </row>
    <row r="727" spans="3:4" ht="23.25">
      <c r="C727" s="5"/>
      <c r="D727" s="100"/>
    </row>
    <row r="728" spans="3:4" ht="23.25">
      <c r="C728" s="5"/>
      <c r="D728" s="100"/>
    </row>
    <row r="729" spans="3:4" ht="23.25">
      <c r="C729" s="5"/>
      <c r="D729" s="100"/>
    </row>
    <row r="730" spans="3:4" ht="23.25">
      <c r="C730" s="5"/>
      <c r="D730" s="100"/>
    </row>
    <row r="731" spans="3:4" ht="23.25">
      <c r="C731" s="5"/>
      <c r="D731" s="100"/>
    </row>
    <row r="732" spans="3:4" ht="23.25">
      <c r="C732" s="5"/>
      <c r="D732" s="100"/>
    </row>
    <row r="733" spans="3:4" ht="23.25">
      <c r="C733" s="5"/>
      <c r="D733" s="100"/>
    </row>
    <row r="734" spans="3:4" ht="23.25">
      <c r="C734" s="5"/>
      <c r="D734" s="100"/>
    </row>
    <row r="735" spans="3:4" ht="23.25">
      <c r="C735" s="5"/>
      <c r="D735" s="100"/>
    </row>
    <row r="736" spans="3:4" ht="23.25">
      <c r="C736" s="5"/>
      <c r="D736" s="100"/>
    </row>
    <row r="737" spans="3:4" ht="23.25">
      <c r="C737" s="5"/>
      <c r="D737" s="100"/>
    </row>
    <row r="738" spans="3:4" ht="23.25">
      <c r="C738" s="5"/>
      <c r="D738" s="100"/>
    </row>
    <row r="739" spans="3:4" ht="23.25">
      <c r="C739" s="5"/>
      <c r="D739" s="100"/>
    </row>
    <row r="740" spans="3:4" ht="23.25">
      <c r="C740" s="5"/>
      <c r="D740" s="100"/>
    </row>
    <row r="741" spans="3:4" ht="23.25">
      <c r="C741" s="5"/>
      <c r="D741" s="100"/>
    </row>
    <row r="742" spans="3:4" ht="23.25">
      <c r="C742" s="5"/>
      <c r="D742" s="100"/>
    </row>
    <row r="743" spans="3:4" ht="23.25">
      <c r="C743" s="5"/>
      <c r="D743" s="100"/>
    </row>
    <row r="744" spans="3:4" ht="23.25">
      <c r="C744" s="5"/>
      <c r="D744" s="100"/>
    </row>
    <row r="745" spans="3:4" ht="23.25">
      <c r="C745" s="5"/>
      <c r="D745" s="100"/>
    </row>
    <row r="746" spans="3:4" ht="23.25">
      <c r="C746" s="5"/>
      <c r="D746" s="100"/>
    </row>
    <row r="747" spans="3:4" ht="23.25">
      <c r="C747" s="5"/>
      <c r="D747" s="100"/>
    </row>
    <row r="748" spans="3:4" ht="23.25">
      <c r="C748" s="5"/>
      <c r="D748" s="100"/>
    </row>
    <row r="749" spans="3:4" ht="23.25">
      <c r="C749" s="5"/>
      <c r="D749" s="100"/>
    </row>
    <row r="750" spans="3:4" ht="23.25">
      <c r="C750" s="5"/>
      <c r="D750" s="100"/>
    </row>
    <row r="751" spans="3:4" ht="23.25">
      <c r="C751" s="5"/>
      <c r="D751" s="100"/>
    </row>
    <row r="752" spans="3:4" ht="23.25">
      <c r="C752" s="5"/>
      <c r="D752" s="100"/>
    </row>
    <row r="753" spans="3:4" ht="23.25">
      <c r="C753" s="5"/>
      <c r="D753" s="100"/>
    </row>
    <row r="754" spans="3:4" ht="23.25">
      <c r="C754" s="5"/>
      <c r="D754" s="100"/>
    </row>
    <row r="755" spans="3:4" ht="23.25">
      <c r="C755" s="5"/>
      <c r="D755" s="100"/>
    </row>
    <row r="756" spans="3:4" ht="23.25">
      <c r="C756" s="5"/>
      <c r="D756" s="100"/>
    </row>
    <row r="757" spans="3:4" ht="23.25">
      <c r="C757" s="5"/>
      <c r="D757" s="100"/>
    </row>
    <row r="758" spans="3:4" ht="23.25">
      <c r="C758" s="5"/>
      <c r="D758" s="100"/>
    </row>
    <row r="759" spans="3:4" ht="23.25">
      <c r="C759" s="5"/>
      <c r="D759" s="100"/>
    </row>
    <row r="760" spans="3:4" ht="23.25">
      <c r="C760" s="5"/>
      <c r="D760" s="100"/>
    </row>
    <row r="761" spans="3:4" ht="23.25">
      <c r="C761" s="5"/>
      <c r="D761" s="100"/>
    </row>
    <row r="762" spans="3:4" ht="23.25">
      <c r="C762" s="5"/>
      <c r="D762" s="100"/>
    </row>
    <row r="763" spans="3:4" ht="23.25">
      <c r="C763" s="5"/>
      <c r="D763" s="100"/>
    </row>
    <row r="764" spans="3:4" ht="23.25">
      <c r="C764" s="5"/>
      <c r="D764" s="100"/>
    </row>
    <row r="765" spans="3:4" ht="23.25">
      <c r="C765" s="5"/>
      <c r="D765" s="100"/>
    </row>
    <row r="766" spans="3:4" ht="23.25">
      <c r="C766" s="5"/>
      <c r="D766" s="100"/>
    </row>
    <row r="767" spans="3:4" ht="23.25">
      <c r="C767" s="5"/>
      <c r="D767" s="100"/>
    </row>
    <row r="768" spans="3:4" ht="23.25">
      <c r="C768" s="5"/>
      <c r="D768" s="100"/>
    </row>
    <row r="769" spans="3:4" ht="23.25">
      <c r="C769" s="5"/>
      <c r="D769" s="100"/>
    </row>
    <row r="770" spans="3:4" ht="23.25">
      <c r="C770" s="5"/>
      <c r="D770" s="100"/>
    </row>
    <row r="771" spans="3:4" ht="23.25">
      <c r="C771" s="5"/>
      <c r="D771" s="100"/>
    </row>
    <row r="772" spans="3:4" ht="23.25">
      <c r="C772" s="5"/>
      <c r="D772" s="100"/>
    </row>
    <row r="773" spans="3:4" ht="23.25">
      <c r="C773" s="5"/>
      <c r="D773" s="100"/>
    </row>
    <row r="774" spans="3:4" ht="23.25">
      <c r="C774" s="5"/>
      <c r="D774" s="100"/>
    </row>
    <row r="775" spans="3:4" ht="23.25">
      <c r="C775" s="5"/>
      <c r="D775" s="100"/>
    </row>
    <row r="776" spans="3:4" ht="23.25">
      <c r="C776" s="5"/>
      <c r="D776" s="100"/>
    </row>
    <row r="777" spans="3:4" ht="23.25">
      <c r="C777" s="5"/>
      <c r="D777" s="100"/>
    </row>
    <row r="778" spans="3:4" ht="23.25">
      <c r="C778" s="5"/>
      <c r="D778" s="100"/>
    </row>
    <row r="779" spans="3:4" ht="23.25">
      <c r="C779" s="5"/>
      <c r="D779" s="100"/>
    </row>
    <row r="780" spans="3:4" ht="23.25">
      <c r="C780" s="5"/>
      <c r="D780" s="100"/>
    </row>
    <row r="781" spans="3:4" ht="23.25">
      <c r="C781" s="5"/>
      <c r="D781" s="100"/>
    </row>
    <row r="782" spans="3:4" ht="23.25">
      <c r="C782" s="5"/>
      <c r="D782" s="100"/>
    </row>
    <row r="783" spans="3:4" ht="23.25">
      <c r="C783" s="5"/>
      <c r="D783" s="100"/>
    </row>
    <row r="784" spans="3:4" ht="23.25">
      <c r="C784" s="5"/>
      <c r="D784" s="100"/>
    </row>
    <row r="785" spans="3:4" ht="23.25">
      <c r="C785" s="5"/>
      <c r="D785" s="100"/>
    </row>
    <row r="786" spans="3:4" ht="23.25">
      <c r="C786" s="5"/>
      <c r="D786" s="100"/>
    </row>
    <row r="787" spans="3:4" ht="23.25">
      <c r="C787" s="5"/>
      <c r="D787" s="100"/>
    </row>
    <row r="788" spans="3:4" ht="23.25">
      <c r="C788" s="5"/>
      <c r="D788" s="100"/>
    </row>
    <row r="789" spans="3:4" ht="23.25">
      <c r="C789" s="5"/>
      <c r="D789" s="100"/>
    </row>
    <row r="790" spans="3:4" ht="23.25">
      <c r="C790" s="5"/>
      <c r="D790" s="100"/>
    </row>
    <row r="791" spans="3:4" ht="23.25">
      <c r="C791" s="5"/>
      <c r="D791" s="100"/>
    </row>
    <row r="792" spans="3:4" ht="23.25">
      <c r="C792" s="5"/>
      <c r="D792" s="100"/>
    </row>
    <row r="793" spans="3:4" ht="23.25">
      <c r="C793" s="5"/>
      <c r="D793" s="100"/>
    </row>
    <row r="794" spans="3:4" ht="23.25">
      <c r="C794" s="5"/>
      <c r="D794" s="100"/>
    </row>
    <row r="795" spans="3:4" ht="23.25">
      <c r="C795" s="5"/>
      <c r="D795" s="100"/>
    </row>
    <row r="796" spans="3:4" ht="23.25">
      <c r="C796" s="5"/>
      <c r="D796" s="100"/>
    </row>
    <row r="797" spans="3:4" ht="23.25">
      <c r="C797" s="5"/>
      <c r="D797" s="100"/>
    </row>
    <row r="798" spans="3:4" ht="23.25">
      <c r="C798" s="5"/>
      <c r="D798" s="100"/>
    </row>
    <row r="799" spans="3:4" ht="23.25">
      <c r="C799" s="5"/>
      <c r="D799" s="100"/>
    </row>
    <row r="800" spans="3:4" ht="23.25">
      <c r="C800" s="5"/>
      <c r="D800" s="100"/>
    </row>
    <row r="801" spans="3:4" ht="23.25">
      <c r="C801" s="5"/>
      <c r="D801" s="100"/>
    </row>
    <row r="802" spans="3:4" ht="23.25">
      <c r="C802" s="5"/>
      <c r="D802" s="100"/>
    </row>
    <row r="803" spans="3:4" ht="23.25">
      <c r="C803" s="5"/>
      <c r="D803" s="100"/>
    </row>
    <row r="804" spans="3:4" ht="23.25">
      <c r="C804" s="5"/>
      <c r="D804" s="100"/>
    </row>
    <row r="805" spans="3:4" ht="23.25">
      <c r="C805" s="5"/>
      <c r="D805" s="100"/>
    </row>
    <row r="806" spans="3:4" ht="23.25">
      <c r="C806" s="5"/>
      <c r="D806" s="100"/>
    </row>
    <row r="807" spans="3:4" ht="23.25">
      <c r="C807" s="5"/>
      <c r="D807" s="100"/>
    </row>
    <row r="808" spans="3:4" ht="23.25">
      <c r="C808" s="5"/>
      <c r="D808" s="100"/>
    </row>
    <row r="809" spans="3:4" ht="23.25">
      <c r="C809" s="5"/>
      <c r="D809" s="100"/>
    </row>
    <row r="810" spans="3:4" ht="23.25">
      <c r="C810" s="5"/>
      <c r="D810" s="100"/>
    </row>
    <row r="811" spans="3:4" ht="23.25">
      <c r="C811" s="5"/>
      <c r="D811" s="100"/>
    </row>
    <row r="812" spans="3:4" ht="23.25">
      <c r="C812" s="5"/>
      <c r="D812" s="100"/>
    </row>
    <row r="813" spans="3:4" ht="23.25">
      <c r="C813" s="5"/>
      <c r="D813" s="100"/>
    </row>
    <row r="814" spans="3:4" ht="23.25">
      <c r="C814" s="5"/>
      <c r="D814" s="100"/>
    </row>
    <row r="815" spans="3:4" ht="23.25">
      <c r="C815" s="5"/>
      <c r="D815" s="100"/>
    </row>
    <row r="816" spans="3:4" ht="23.25">
      <c r="C816" s="5"/>
      <c r="D816" s="100"/>
    </row>
    <row r="817" spans="3:4" ht="23.25">
      <c r="C817" s="5"/>
      <c r="D817" s="100"/>
    </row>
    <row r="818" spans="3:4" ht="23.25">
      <c r="C818" s="5"/>
      <c r="D818" s="100"/>
    </row>
    <row r="819" spans="3:4" ht="23.25">
      <c r="C819" s="5"/>
      <c r="D819" s="100"/>
    </row>
    <row r="820" spans="3:4" ht="23.25">
      <c r="C820" s="5"/>
      <c r="D820" s="100"/>
    </row>
    <row r="821" spans="3:4" ht="23.25">
      <c r="C821" s="5"/>
      <c r="D821" s="100"/>
    </row>
    <row r="822" spans="3:4" ht="23.25">
      <c r="C822" s="5"/>
      <c r="D822" s="100"/>
    </row>
    <row r="823" spans="3:4" ht="23.25">
      <c r="C823" s="5"/>
      <c r="D823" s="100"/>
    </row>
    <row r="824" spans="3:4" ht="23.25">
      <c r="C824" s="5"/>
      <c r="D824" s="100"/>
    </row>
    <row r="825" spans="3:4" ht="23.25">
      <c r="C825" s="5"/>
      <c r="D825" s="100"/>
    </row>
    <row r="826" spans="3:4" ht="23.25">
      <c r="C826" s="5"/>
      <c r="D826" s="100"/>
    </row>
    <row r="827" spans="3:4" ht="23.25">
      <c r="C827" s="5"/>
      <c r="D827" s="100"/>
    </row>
    <row r="828" spans="3:4" ht="23.25">
      <c r="C828" s="5"/>
      <c r="D828" s="100"/>
    </row>
    <row r="829" spans="3:4" ht="23.25">
      <c r="C829" s="5"/>
      <c r="D829" s="100"/>
    </row>
    <row r="830" spans="3:4" ht="23.25">
      <c r="C830" s="5"/>
      <c r="D830" s="100"/>
    </row>
    <row r="831" spans="3:4" ht="23.25">
      <c r="C831" s="5"/>
      <c r="D831" s="100"/>
    </row>
    <row r="832" spans="3:4" ht="23.25">
      <c r="C832" s="5"/>
      <c r="D832" s="100"/>
    </row>
    <row r="833" spans="3:4" ht="23.25">
      <c r="C833" s="5"/>
      <c r="D833" s="100"/>
    </row>
    <row r="834" spans="3:4" ht="23.25">
      <c r="C834" s="5"/>
      <c r="D834" s="100"/>
    </row>
    <row r="835" spans="3:4" ht="23.25">
      <c r="C835" s="5"/>
      <c r="D835" s="100"/>
    </row>
    <row r="836" spans="3:4" ht="23.25">
      <c r="C836" s="5"/>
      <c r="D836" s="100"/>
    </row>
    <row r="837" spans="3:4" ht="23.25">
      <c r="C837" s="5"/>
      <c r="D837" s="100"/>
    </row>
    <row r="838" spans="3:4" ht="23.25">
      <c r="C838" s="5"/>
      <c r="D838" s="100"/>
    </row>
    <row r="839" spans="3:4" ht="23.25">
      <c r="C839" s="5"/>
      <c r="D839" s="100"/>
    </row>
    <row r="840" spans="3:4" ht="23.25">
      <c r="C840" s="5"/>
      <c r="D840" s="100"/>
    </row>
    <row r="841" spans="3:4" ht="23.25">
      <c r="C841" s="5"/>
      <c r="D841" s="100"/>
    </row>
    <row r="842" spans="3:4" ht="23.25">
      <c r="C842" s="5"/>
      <c r="D842" s="100"/>
    </row>
    <row r="843" spans="3:4" ht="23.25">
      <c r="C843" s="5"/>
      <c r="D843" s="100"/>
    </row>
    <row r="844" spans="3:4" ht="23.25">
      <c r="C844" s="5"/>
      <c r="D844" s="100"/>
    </row>
    <row r="845" spans="3:4" ht="23.25">
      <c r="C845" s="5"/>
      <c r="D845" s="100"/>
    </row>
    <row r="846" spans="3:4" ht="23.25">
      <c r="C846" s="5"/>
      <c r="D846" s="100"/>
    </row>
    <row r="847" spans="3:4" ht="23.25">
      <c r="C847" s="5"/>
      <c r="D847" s="100"/>
    </row>
    <row r="848" spans="3:4" ht="23.25">
      <c r="C848" s="5"/>
      <c r="D848" s="100"/>
    </row>
    <row r="849" spans="3:4" ht="23.25">
      <c r="C849" s="5"/>
      <c r="D849" s="100"/>
    </row>
    <row r="850" spans="3:4" ht="23.25">
      <c r="C850" s="5"/>
      <c r="D850" s="100"/>
    </row>
    <row r="851" spans="3:4" ht="23.25">
      <c r="C851" s="5"/>
      <c r="D851" s="100"/>
    </row>
    <row r="852" spans="3:4" ht="23.25">
      <c r="C852" s="5"/>
      <c r="D852" s="100"/>
    </row>
    <row r="853" spans="3:4" ht="23.25">
      <c r="C853" s="5"/>
      <c r="D853" s="100"/>
    </row>
    <row r="854" spans="3:4" ht="23.25">
      <c r="C854" s="5"/>
      <c r="D854" s="100"/>
    </row>
    <row r="855" spans="3:4" ht="23.25">
      <c r="C855" s="5"/>
      <c r="D855" s="100"/>
    </row>
    <row r="856" spans="3:4" ht="23.25">
      <c r="C856" s="5"/>
      <c r="D856" s="100"/>
    </row>
    <row r="857" spans="3:4" ht="23.25">
      <c r="C857" s="5"/>
      <c r="D857" s="100"/>
    </row>
    <row r="858" spans="3:4" ht="23.25">
      <c r="C858" s="5"/>
      <c r="D858" s="100"/>
    </row>
    <row r="859" spans="3:4" ht="23.25">
      <c r="C859" s="5"/>
      <c r="D859" s="100"/>
    </row>
    <row r="860" spans="3:4" ht="23.25">
      <c r="C860" s="5"/>
      <c r="D860" s="100"/>
    </row>
    <row r="861" spans="3:4" ht="23.25">
      <c r="C861" s="5"/>
      <c r="D861" s="100"/>
    </row>
    <row r="862" spans="3:4" ht="23.25">
      <c r="C862" s="5"/>
      <c r="D862" s="100"/>
    </row>
    <row r="863" spans="3:4" ht="23.25">
      <c r="C863" s="5"/>
      <c r="D863" s="100"/>
    </row>
    <row r="864" spans="3:4" ht="23.25">
      <c r="C864" s="5"/>
      <c r="D864" s="100"/>
    </row>
    <row r="865" spans="3:4" ht="23.25">
      <c r="C865" s="5"/>
      <c r="D865" s="100"/>
    </row>
    <row r="866" spans="3:4" ht="23.25">
      <c r="C866" s="5"/>
      <c r="D866" s="100"/>
    </row>
    <row r="867" spans="3:4" ht="23.25">
      <c r="C867" s="5"/>
      <c r="D867" s="100"/>
    </row>
    <row r="868" spans="3:4" ht="23.25">
      <c r="C868" s="5"/>
      <c r="D868" s="100"/>
    </row>
    <row r="869" spans="3:4" ht="23.25">
      <c r="C869" s="5"/>
      <c r="D869" s="100"/>
    </row>
    <row r="870" spans="3:4" ht="23.25">
      <c r="C870" s="5"/>
      <c r="D870" s="100"/>
    </row>
  </sheetData>
  <sheetProtection/>
  <mergeCells count="11">
    <mergeCell ref="C345:D345"/>
    <mergeCell ref="B79:B82"/>
    <mergeCell ref="D79:D82"/>
    <mergeCell ref="C79:C82"/>
    <mergeCell ref="A79:A82"/>
    <mergeCell ref="A3:D3"/>
    <mergeCell ref="A4:D4"/>
    <mergeCell ref="C6:C9"/>
    <mergeCell ref="A6:A9"/>
    <mergeCell ref="B6:B9"/>
    <mergeCell ref="D6:D9"/>
  </mergeCells>
  <conditionalFormatting sqref="D349:D351 C351 B353:D65536 A352:C352 B337:B351 B167:D336 D346 C83:D166 C55:D79 B55:B166 C337:D344 C346:C349 B5:D6 B1:B2 B10:D54">
    <cfRule type="cellIs" priority="1" dxfId="1" operator="equal" stopIfTrue="1">
      <formula>0</formula>
    </cfRule>
  </conditionalFormatting>
  <printOptions horizontalCentered="1"/>
  <pageMargins left="1.1811023622047245" right="0.5905511811023623" top="0.7874015748031497" bottom="1.1811023622047245" header="0.1968503937007874" footer="0"/>
  <pageSetup horizontalDpi="600" verticalDpi="600" orientation="portrait" paperSize="9" scale="37" r:id="rId1"/>
  <headerFooter differentFirst="1" alignWithMargins="0">
    <oddHeader>&amp;C&amp;"Times New Roman,обычный"&amp;15&amp;P</oddHeader>
  </headerFooter>
  <rowBreaks count="6" manualBreakCount="6">
    <brk id="44" max="3" man="1"/>
    <brk id="78" max="3" man="1"/>
    <brk id="139" max="3" man="1"/>
    <brk id="196" max="3" man="1"/>
    <brk id="236" max="3" man="1"/>
    <brk id="3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Т.П.</dc:creator>
  <cp:keywords/>
  <dc:description/>
  <cp:lastModifiedBy>user</cp:lastModifiedBy>
  <cp:lastPrinted>2017-03-02T12:36:58Z</cp:lastPrinted>
  <dcterms:created xsi:type="dcterms:W3CDTF">1999-07-29T11:54:08Z</dcterms:created>
  <dcterms:modified xsi:type="dcterms:W3CDTF">2017-03-02T12:38:22Z</dcterms:modified>
  <cp:category/>
  <cp:version/>
  <cp:contentType/>
  <cp:contentStatus/>
</cp:coreProperties>
</file>