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455" yWindow="120" windowWidth="19155" windowHeight="11760"/>
  </bookViews>
  <sheets>
    <sheet name="ВИЧИТАНИЙ" sheetId="12" r:id="rId1"/>
  </sheets>
  <definedNames>
    <definedName name="Excel_BuiltIn_Print_Titles" localSheetId="0">ВИЧИТАНИЙ!$6:$6</definedName>
    <definedName name="Z_96E2A35E_4A48_419F_9E38_8CEFA5D27C66_.wvu.PrintArea" localSheetId="0">ВИЧИТАНИЙ!$A$1:$I$430</definedName>
    <definedName name="Z_96E2A35E_4A48_419F_9E38_8CEFA5D27C66_.wvu.PrintTitles" localSheetId="0">ВИЧИТАНИЙ!$6:$6</definedName>
    <definedName name="Z_96E2A35E_4A48_419F_9E38_8CEFA5D27C66_.wvu.Rows" localSheetId="0">ВИЧИТАНИЙ!#REF!</definedName>
    <definedName name="Z_ABBD498D_3D2F_4E62_985A_EF1DC4D9DC47_.wvu.PrintArea" localSheetId="0">ВИЧИТАНИЙ!$A$1:$I$430</definedName>
    <definedName name="Z_ABBD498D_3D2F_4E62_985A_EF1DC4D9DC47_.wvu.PrintTitles" localSheetId="0">ВИЧИТАНИЙ!$6:$6</definedName>
    <definedName name="Z_ABBD498D_3D2F_4E62_985A_EF1DC4D9DC47_.wvu.Rows" localSheetId="0">ВИЧИТАНИЙ!#REF!</definedName>
    <definedName name="Z_E02D48B6_D0D9_4E6E_B70D_8E13580A6528_.wvu.PrintArea" localSheetId="0">ВИЧИТАНИЙ!$A$1:$I$430</definedName>
    <definedName name="Z_E02D48B6_D0D9_4E6E_B70D_8E13580A6528_.wvu.PrintTitles" localSheetId="0">ВИЧИТАНИЙ!$6:$6</definedName>
    <definedName name="Z_E02D48B6_D0D9_4E6E_B70D_8E13580A6528_.wvu.Rows" localSheetId="0">ВИЧИТАНИЙ!#REF!</definedName>
    <definedName name="_xlnm.Print_Titles" localSheetId="0">ВИЧИТАНИЙ!$5:$6</definedName>
    <definedName name="_xlnm.Print_Area" localSheetId="0">ВИЧИТАНИЙ!$A$1:$I$433</definedName>
  </definedNames>
  <calcPr calcId="145621"/>
</workbook>
</file>

<file path=xl/calcChain.xml><?xml version="1.0" encoding="utf-8"?>
<calcChain xmlns="http://schemas.openxmlformats.org/spreadsheetml/2006/main">
  <c r="H170" i="12" l="1"/>
  <c r="H169" i="12" s="1"/>
  <c r="H167" i="12" s="1"/>
  <c r="I171" i="12"/>
  <c r="I170" i="12"/>
  <c r="I169" i="12" s="1"/>
  <c r="I167" i="12" s="1"/>
  <c r="G170" i="12"/>
  <c r="G169" i="12"/>
  <c r="G167" i="12" s="1"/>
  <c r="I38" i="12"/>
  <c r="I39" i="12"/>
  <c r="I37" i="12"/>
  <c r="I36" i="12" s="1"/>
  <c r="I35" i="12" s="1"/>
  <c r="I33" i="12" s="1"/>
  <c r="I399" i="12"/>
  <c r="I398" i="12" s="1"/>
  <c r="I397" i="12" s="1"/>
  <c r="I395" i="12" s="1"/>
  <c r="I124" i="12"/>
  <c r="I123" i="12"/>
  <c r="I122" i="12"/>
  <c r="I114" i="12"/>
  <c r="I115" i="12"/>
  <c r="I113" i="12" s="1"/>
  <c r="G116" i="12"/>
  <c r="I116" i="12"/>
  <c r="I119" i="12"/>
  <c r="I118" i="12"/>
  <c r="I121" i="12"/>
  <c r="I120" i="12" s="1"/>
  <c r="I107" i="12"/>
  <c r="I108" i="12"/>
  <c r="I106" i="12"/>
  <c r="I110" i="12"/>
  <c r="I109" i="12"/>
  <c r="I105" i="12" s="1"/>
  <c r="I104" i="12" s="1"/>
  <c r="I220" i="12"/>
  <c r="I244" i="12"/>
  <c r="I248" i="12"/>
  <c r="I254" i="12"/>
  <c r="I252" i="12"/>
  <c r="I247" i="12"/>
  <c r="I251" i="12"/>
  <c r="I219" i="12"/>
  <c r="I218" i="12" s="1"/>
  <c r="I179" i="12"/>
  <c r="I177" i="12" s="1"/>
  <c r="I183" i="12"/>
  <c r="I182" i="12" s="1"/>
  <c r="I188" i="12"/>
  <c r="I187" i="12" s="1"/>
  <c r="I195" i="12"/>
  <c r="I198" i="12"/>
  <c r="I203" i="12"/>
  <c r="I194" i="12"/>
  <c r="I193" i="12"/>
  <c r="I212" i="12"/>
  <c r="I211" i="12"/>
  <c r="I210" i="12" s="1"/>
  <c r="I217" i="12"/>
  <c r="I216" i="12" s="1"/>
  <c r="I215" i="12" s="1"/>
  <c r="I83" i="12"/>
  <c r="I82" i="12"/>
  <c r="I85" i="12"/>
  <c r="I84" i="12"/>
  <c r="I87" i="12"/>
  <c r="I88" i="12"/>
  <c r="I86" i="12" s="1"/>
  <c r="I90" i="12"/>
  <c r="I89" i="12" s="1"/>
  <c r="I92" i="12"/>
  <c r="I19" i="12"/>
  <c r="I18" i="12"/>
  <c r="I15" i="12"/>
  <c r="I17" i="12"/>
  <c r="I14" i="12"/>
  <c r="I11" i="12"/>
  <c r="I25" i="12"/>
  <c r="I26" i="12"/>
  <c r="I29" i="12"/>
  <c r="I30" i="12"/>
  <c r="I46" i="12"/>
  <c r="I45" i="12"/>
  <c r="I44" i="12" s="1"/>
  <c r="I50" i="12"/>
  <c r="I49" i="12" s="1"/>
  <c r="I48" i="12" s="1"/>
  <c r="I47" i="12" s="1"/>
  <c r="I54" i="12"/>
  <c r="I52" i="12" s="1"/>
  <c r="I51" i="12" s="1"/>
  <c r="I60" i="12"/>
  <c r="I61" i="12"/>
  <c r="I59" i="12"/>
  <c r="I58" i="12" s="1"/>
  <c r="I57" i="12" s="1"/>
  <c r="I55" i="12" s="1"/>
  <c r="I66" i="12"/>
  <c r="I67" i="12"/>
  <c r="I65" i="12" s="1"/>
  <c r="I64" i="12" s="1"/>
  <c r="I70" i="12"/>
  <c r="I69" i="12"/>
  <c r="I68" i="12" s="1"/>
  <c r="I76" i="12"/>
  <c r="I75" i="12"/>
  <c r="I77" i="12"/>
  <c r="I74" i="12"/>
  <c r="I73" i="12" s="1"/>
  <c r="I71" i="12" s="1"/>
  <c r="I97" i="12"/>
  <c r="I96" i="12"/>
  <c r="I95" i="12" s="1"/>
  <c r="I101" i="12"/>
  <c r="I99" i="12" s="1"/>
  <c r="I98" i="12" s="1"/>
  <c r="I141" i="12"/>
  <c r="I142" i="12"/>
  <c r="I140" i="12"/>
  <c r="I139" i="12" s="1"/>
  <c r="I137" i="12" s="1"/>
  <c r="I147" i="12"/>
  <c r="I145" i="12"/>
  <c r="I143" i="12"/>
  <c r="I153" i="12"/>
  <c r="I152" i="12"/>
  <c r="I151" i="12" s="1"/>
  <c r="I150" i="12" s="1"/>
  <c r="I148" i="12" s="1"/>
  <c r="I158" i="12"/>
  <c r="I166" i="12"/>
  <c r="I165" i="12" s="1"/>
  <c r="I164" i="12" s="1"/>
  <c r="I163" i="12" s="1"/>
  <c r="I161" i="12" s="1"/>
  <c r="I261" i="12"/>
  <c r="I262" i="12"/>
  <c r="I263" i="12"/>
  <c r="I264" i="12"/>
  <c r="I275" i="12"/>
  <c r="I273" i="12" s="1"/>
  <c r="I271" i="12" s="1"/>
  <c r="I270" i="12" s="1"/>
  <c r="I268" i="12" s="1"/>
  <c r="I291" i="12"/>
  <c r="I296" i="12"/>
  <c r="I290" i="12"/>
  <c r="I307" i="12"/>
  <c r="I308" i="12"/>
  <c r="I309" i="12"/>
  <c r="I310" i="12"/>
  <c r="I311" i="12"/>
  <c r="I302" i="12"/>
  <c r="I301" i="12" s="1"/>
  <c r="I317" i="12"/>
  <c r="I316" i="12" s="1"/>
  <c r="I315" i="12" s="1"/>
  <c r="I313" i="12" s="1"/>
  <c r="I352" i="12"/>
  <c r="I351" i="12" s="1"/>
  <c r="I350" i="12" s="1"/>
  <c r="I348" i="12" s="1"/>
  <c r="I357" i="12"/>
  <c r="I356" i="12" s="1"/>
  <c r="I355" i="12" s="1"/>
  <c r="I353" i="12" s="1"/>
  <c r="I362" i="12"/>
  <c r="I364" i="12"/>
  <c r="I363" i="12"/>
  <c r="I367" i="12"/>
  <c r="I365" i="12"/>
  <c r="I361" i="12"/>
  <c r="I360" i="12" s="1"/>
  <c r="I358" i="12" s="1"/>
  <c r="I372" i="12"/>
  <c r="I371" i="12"/>
  <c r="I370" i="12" s="1"/>
  <c r="I368" i="12" s="1"/>
  <c r="I379" i="12"/>
  <c r="I377" i="12" s="1"/>
  <c r="I376" i="12" s="1"/>
  <c r="I375" i="12" s="1"/>
  <c r="I373" i="12" s="1"/>
  <c r="I384" i="12"/>
  <c r="I385" i="12"/>
  <c r="I383" i="12"/>
  <c r="I382" i="12" s="1"/>
  <c r="G388" i="12"/>
  <c r="I388" i="12" s="1"/>
  <c r="I387" i="12" s="1"/>
  <c r="I386" i="12" s="1"/>
  <c r="I394" i="12"/>
  <c r="I393" i="12" s="1"/>
  <c r="I392" i="12" s="1"/>
  <c r="I391" i="12" s="1"/>
  <c r="I389" i="12" s="1"/>
  <c r="G403" i="12"/>
  <c r="G402" i="12"/>
  <c r="G400" i="12" s="1"/>
  <c r="H403" i="12"/>
  <c r="H402" i="12" s="1"/>
  <c r="H400" i="12" s="1"/>
  <c r="G408" i="12"/>
  <c r="G407" i="12"/>
  <c r="G405" i="12" s="1"/>
  <c r="H408" i="12"/>
  <c r="H407" i="12" s="1"/>
  <c r="H405" i="12" s="1"/>
  <c r="I414" i="12"/>
  <c r="I413" i="12"/>
  <c r="I412" i="12" s="1"/>
  <c r="I410" i="12" s="1"/>
  <c r="I419" i="12"/>
  <c r="I418" i="12"/>
  <c r="I417" i="12" s="1"/>
  <c r="I415" i="12" s="1"/>
  <c r="I424" i="12"/>
  <c r="I423" i="12"/>
  <c r="I422" i="12" s="1"/>
  <c r="I420" i="12" s="1"/>
  <c r="I429" i="12"/>
  <c r="I428" i="12" s="1"/>
  <c r="I427" i="12" s="1"/>
  <c r="I425" i="12" s="1"/>
  <c r="H36" i="12"/>
  <c r="H35" i="12" s="1"/>
  <c r="H33" i="12" s="1"/>
  <c r="H398" i="12"/>
  <c r="H397" i="12"/>
  <c r="H395" i="12" s="1"/>
  <c r="H122" i="12"/>
  <c r="H113" i="12"/>
  <c r="H118" i="12"/>
  <c r="H120" i="12"/>
  <c r="H112" i="12"/>
  <c r="H111" i="12" s="1"/>
  <c r="H106" i="12"/>
  <c r="H109" i="12"/>
  <c r="H105" i="12"/>
  <c r="H104" i="12" s="1"/>
  <c r="H102" i="12" s="1"/>
  <c r="H252" i="12"/>
  <c r="H219" i="12"/>
  <c r="H218" i="12" s="1"/>
  <c r="H177" i="12"/>
  <c r="H182" i="12"/>
  <c r="H187" i="12"/>
  <c r="H193" i="12"/>
  <c r="H181" i="12"/>
  <c r="H180" i="12" s="1"/>
  <c r="H211" i="12"/>
  <c r="H210" i="12" s="1"/>
  <c r="H216" i="12"/>
  <c r="H215" i="12" s="1"/>
  <c r="H18" i="12"/>
  <c r="H11" i="12"/>
  <c r="H10" i="12" s="1"/>
  <c r="H9" i="12" s="1"/>
  <c r="H7" i="12" s="1"/>
  <c r="H24" i="12"/>
  <c r="H23" i="12" s="1"/>
  <c r="H22" i="12" s="1"/>
  <c r="H20" i="12" s="1"/>
  <c r="H45" i="12"/>
  <c r="H44" i="12" s="1"/>
  <c r="H49" i="12"/>
  <c r="H48" i="12" s="1"/>
  <c r="H47" i="12" s="1"/>
  <c r="H52" i="12"/>
  <c r="H51" i="12"/>
  <c r="H59" i="12"/>
  <c r="H58" i="12"/>
  <c r="H57" i="12" s="1"/>
  <c r="H55" i="12" s="1"/>
  <c r="H65" i="12"/>
  <c r="H64" i="12"/>
  <c r="H62" i="12" s="1"/>
  <c r="H69" i="12"/>
  <c r="H68" i="12"/>
  <c r="H75" i="12"/>
  <c r="H74" i="12" s="1"/>
  <c r="H73" i="12" s="1"/>
  <c r="H71" i="12" s="1"/>
  <c r="H84" i="12"/>
  <c r="H81" i="12" s="1"/>
  <c r="H80" i="12" s="1"/>
  <c r="H78" i="12" s="1"/>
  <c r="H86" i="12"/>
  <c r="H89" i="12"/>
  <c r="H96" i="12"/>
  <c r="H95" i="12" s="1"/>
  <c r="H99" i="12"/>
  <c r="H98" i="12" s="1"/>
  <c r="H140" i="12"/>
  <c r="H139" i="12" s="1"/>
  <c r="H137" i="12" s="1"/>
  <c r="H145" i="12"/>
  <c r="H143" i="12"/>
  <c r="H152" i="12"/>
  <c r="H151" i="12"/>
  <c r="H150" i="12" s="1"/>
  <c r="H148" i="12" s="1"/>
  <c r="H165" i="12"/>
  <c r="H164" i="12"/>
  <c r="H163" i="12" s="1"/>
  <c r="H161" i="12"/>
  <c r="H260" i="12"/>
  <c r="H258" i="12"/>
  <c r="H257" i="12" s="1"/>
  <c r="H255" i="12" s="1"/>
  <c r="H273" i="12"/>
  <c r="H271" i="12"/>
  <c r="H270" i="12" s="1"/>
  <c r="H268" i="12"/>
  <c r="H279" i="12"/>
  <c r="H278" i="12"/>
  <c r="H302" i="12"/>
  <c r="H301" i="12"/>
  <c r="H316" i="12"/>
  <c r="H315" i="12"/>
  <c r="H313" i="12" s="1"/>
  <c r="H351" i="12"/>
  <c r="H350" i="12" s="1"/>
  <c r="H348" i="12"/>
  <c r="H356" i="12"/>
  <c r="H355" i="12"/>
  <c r="H353" i="12" s="1"/>
  <c r="H363" i="12"/>
  <c r="H365" i="12"/>
  <c r="H361" i="12"/>
  <c r="H360" i="12" s="1"/>
  <c r="H358" i="12" s="1"/>
  <c r="H371" i="12"/>
  <c r="H370" i="12"/>
  <c r="H368" i="12" s="1"/>
  <c r="H377" i="12"/>
  <c r="H376" i="12" s="1"/>
  <c r="H375" i="12" s="1"/>
  <c r="H373" i="12" s="1"/>
  <c r="H383" i="12"/>
  <c r="H382" i="12" s="1"/>
  <c r="H380" i="12" s="1"/>
  <c r="H387" i="12"/>
  <c r="H386" i="12" s="1"/>
  <c r="H393" i="12"/>
  <c r="H392" i="12" s="1"/>
  <c r="H391" i="12" s="1"/>
  <c r="H389" i="12" s="1"/>
  <c r="H413" i="12"/>
  <c r="H412" i="12" s="1"/>
  <c r="H410" i="12" s="1"/>
  <c r="H418" i="12"/>
  <c r="H417" i="12"/>
  <c r="H415" i="12" s="1"/>
  <c r="H423" i="12"/>
  <c r="H422" i="12" s="1"/>
  <c r="H420" i="12" s="1"/>
  <c r="H428" i="12"/>
  <c r="H427" i="12"/>
  <c r="H425" i="12" s="1"/>
  <c r="G36" i="12"/>
  <c r="G35" i="12" s="1"/>
  <c r="G33" i="12" s="1"/>
  <c r="G398" i="12"/>
  <c r="G397" i="12"/>
  <c r="G395" i="12" s="1"/>
  <c r="G122" i="12"/>
  <c r="G113" i="12"/>
  <c r="G118" i="12"/>
  <c r="G120" i="12"/>
  <c r="G112" i="12"/>
  <c r="G111" i="12" s="1"/>
  <c r="G106" i="12"/>
  <c r="G109" i="12"/>
  <c r="G105" i="12"/>
  <c r="G104" i="12" s="1"/>
  <c r="G252" i="12"/>
  <c r="G219" i="12"/>
  <c r="G218" i="12" s="1"/>
  <c r="G177" i="12"/>
  <c r="G182" i="12"/>
  <c r="G187" i="12"/>
  <c r="G193" i="12"/>
  <c r="G181" i="12"/>
  <c r="G180" i="12" s="1"/>
  <c r="G211" i="12"/>
  <c r="G210" i="12" s="1"/>
  <c r="G216" i="12"/>
  <c r="G215" i="12" s="1"/>
  <c r="G84" i="12"/>
  <c r="G86" i="12"/>
  <c r="G89" i="12"/>
  <c r="G81" i="12"/>
  <c r="G80" i="12" s="1"/>
  <c r="G78" i="12" s="1"/>
  <c r="G18" i="12"/>
  <c r="G11" i="12"/>
  <c r="G10" i="12" s="1"/>
  <c r="G9" i="12" s="1"/>
  <c r="G7" i="12" s="1"/>
  <c r="G24" i="12"/>
  <c r="G23" i="12" s="1"/>
  <c r="G22" i="12" s="1"/>
  <c r="G20" i="12" s="1"/>
  <c r="G45" i="12"/>
  <c r="G44" i="12" s="1"/>
  <c r="G42" i="12" s="1"/>
  <c r="G49" i="12"/>
  <c r="G48" i="12" s="1"/>
  <c r="G47" i="12" s="1"/>
  <c r="G52" i="12"/>
  <c r="G51" i="12"/>
  <c r="G59" i="12"/>
  <c r="G58" i="12"/>
  <c r="G57" i="12" s="1"/>
  <c r="G55" i="12" s="1"/>
  <c r="G65" i="12"/>
  <c r="G64" i="12"/>
  <c r="G69" i="12"/>
  <c r="G68" i="12" s="1"/>
  <c r="G75" i="12"/>
  <c r="G74" i="12" s="1"/>
  <c r="G73" i="12" s="1"/>
  <c r="G71" i="12" s="1"/>
  <c r="G96" i="12"/>
  <c r="G95" i="12" s="1"/>
  <c r="G93" i="12" s="1"/>
  <c r="G99" i="12"/>
  <c r="G98" i="12"/>
  <c r="G140" i="12"/>
  <c r="G139" i="12"/>
  <c r="G137" i="12" s="1"/>
  <c r="G146" i="12"/>
  <c r="G145" i="12" s="1"/>
  <c r="G143" i="12" s="1"/>
  <c r="G152" i="12"/>
  <c r="G151" i="12"/>
  <c r="G150" i="12" s="1"/>
  <c r="G148" i="12" s="1"/>
  <c r="G165" i="12"/>
  <c r="G164" i="12"/>
  <c r="G163" i="12" s="1"/>
  <c r="G161" i="12" s="1"/>
  <c r="G260" i="12"/>
  <c r="G258" i="12"/>
  <c r="G257" i="12" s="1"/>
  <c r="G255" i="12" s="1"/>
  <c r="G273" i="12"/>
  <c r="G271" i="12"/>
  <c r="G270" i="12" s="1"/>
  <c r="G268" i="12" s="1"/>
  <c r="G279" i="12"/>
  <c r="G278" i="12"/>
  <c r="G302" i="12"/>
  <c r="G301" i="12"/>
  <c r="G316" i="12"/>
  <c r="G315" i="12"/>
  <c r="G313" i="12" s="1"/>
  <c r="G351" i="12"/>
  <c r="G350" i="12" s="1"/>
  <c r="G348" i="12" s="1"/>
  <c r="G356" i="12"/>
  <c r="G355" i="12"/>
  <c r="G353" i="12" s="1"/>
  <c r="G363" i="12"/>
  <c r="G365" i="12"/>
  <c r="G361" i="12"/>
  <c r="G360" i="12" s="1"/>
  <c r="G358" i="12" s="1"/>
  <c r="G371" i="12"/>
  <c r="G370" i="12"/>
  <c r="G368" i="12" s="1"/>
  <c r="G377" i="12"/>
  <c r="G376" i="12" s="1"/>
  <c r="G375" i="12" s="1"/>
  <c r="G373" i="12" s="1"/>
  <c r="G383" i="12"/>
  <c r="G382" i="12" s="1"/>
  <c r="G380" i="12" s="1"/>
  <c r="G387" i="12"/>
  <c r="G386" i="12"/>
  <c r="G393" i="12"/>
  <c r="G392" i="12"/>
  <c r="G391" i="12" s="1"/>
  <c r="G389" i="12" s="1"/>
  <c r="G413" i="12"/>
  <c r="G412" i="12"/>
  <c r="G410" i="12" s="1"/>
  <c r="G418" i="12"/>
  <c r="G417" i="12" s="1"/>
  <c r="G415" i="12" s="1"/>
  <c r="G423" i="12"/>
  <c r="G422" i="12"/>
  <c r="G420" i="12" s="1"/>
  <c r="G428" i="12"/>
  <c r="G427" i="12" s="1"/>
  <c r="G425" i="12" s="1"/>
  <c r="I295" i="12"/>
  <c r="I408" i="12"/>
  <c r="I407" i="12"/>
  <c r="I403" i="12"/>
  <c r="I402" i="12"/>
  <c r="I409" i="12"/>
  <c r="I404" i="12"/>
  <c r="I160" i="12"/>
  <c r="I197" i="12"/>
  <c r="I192" i="12"/>
  <c r="I214" i="12"/>
  <c r="I202" i="12"/>
  <c r="I250" i="12"/>
  <c r="I243" i="12"/>
  <c r="I100" i="12"/>
  <c r="I12" i="12"/>
  <c r="I16" i="12"/>
  <c r="I28" i="12"/>
  <c r="I32" i="12"/>
  <c r="I40" i="12"/>
  <c r="I41" i="12"/>
  <c r="I43" i="12"/>
  <c r="G53" i="12"/>
  <c r="H53" i="12"/>
  <c r="I53" i="12"/>
  <c r="I91" i="12"/>
  <c r="I117" i="12"/>
  <c r="G127" i="12"/>
  <c r="G134" i="12"/>
  <c r="G125" i="12"/>
  <c r="H127" i="12"/>
  <c r="H134" i="12"/>
  <c r="H125" i="12" s="1"/>
  <c r="I130" i="12"/>
  <c r="I131" i="12"/>
  <c r="I132" i="12"/>
  <c r="I133" i="12"/>
  <c r="I129" i="12"/>
  <c r="I127" i="12" s="1"/>
  <c r="I125" i="12" s="1"/>
  <c r="I136" i="12"/>
  <c r="I134" i="12"/>
  <c r="H146" i="12"/>
  <c r="I146" i="12"/>
  <c r="I154" i="12"/>
  <c r="I156" i="12"/>
  <c r="I157" i="12"/>
  <c r="G174" i="12"/>
  <c r="H174" i="12"/>
  <c r="I174" i="12"/>
  <c r="I176" i="12"/>
  <c r="G178" i="12"/>
  <c r="H178" i="12"/>
  <c r="I178" i="12"/>
  <c r="I185" i="12"/>
  <c r="I186" i="12"/>
  <c r="I190" i="12"/>
  <c r="I200" i="12"/>
  <c r="I205" i="12"/>
  <c r="I206" i="12"/>
  <c r="I207" i="12"/>
  <c r="I209" i="12"/>
  <c r="I222" i="12"/>
  <c r="I223" i="12"/>
  <c r="I224" i="12"/>
  <c r="I226" i="12"/>
  <c r="I227" i="12"/>
  <c r="I229" i="12"/>
  <c r="I230" i="12"/>
  <c r="I232" i="12"/>
  <c r="I233" i="12"/>
  <c r="I234" i="12"/>
  <c r="I236" i="12"/>
  <c r="I237" i="12"/>
  <c r="G240" i="12"/>
  <c r="G238" i="12"/>
  <c r="H240" i="12"/>
  <c r="H238" i="12"/>
  <c r="I242" i="12"/>
  <c r="I240" i="12"/>
  <c r="I238" i="12" s="1"/>
  <c r="I259" i="12"/>
  <c r="G265" i="12"/>
  <c r="H265" i="12"/>
  <c r="I267" i="12"/>
  <c r="I265" i="12"/>
  <c r="I272" i="12"/>
  <c r="I281" i="12"/>
  <c r="I283" i="12"/>
  <c r="I284" i="12"/>
  <c r="I286" i="12"/>
  <c r="I287" i="12"/>
  <c r="I289" i="12"/>
  <c r="I293" i="12"/>
  <c r="I297" i="12"/>
  <c r="G298" i="12"/>
  <c r="H298" i="12"/>
  <c r="I298" i="12"/>
  <c r="I300" i="12"/>
  <c r="I304" i="12"/>
  <c r="I305" i="12"/>
  <c r="I306" i="12"/>
  <c r="I312" i="12"/>
  <c r="G320" i="12"/>
  <c r="G318" i="12" s="1"/>
  <c r="I318" i="12" s="1"/>
  <c r="I322" i="12"/>
  <c r="G325" i="12"/>
  <c r="G323" i="12"/>
  <c r="H325" i="12"/>
  <c r="H323" i="12"/>
  <c r="I327" i="12"/>
  <c r="I325" i="12"/>
  <c r="I323" i="12" s="1"/>
  <c r="G330" i="12"/>
  <c r="G328" i="12" s="1"/>
  <c r="H330" i="12"/>
  <c r="H328" i="12" s="1"/>
  <c r="I332" i="12"/>
  <c r="I330" i="12" s="1"/>
  <c r="I328" i="12" s="1"/>
  <c r="G335" i="12"/>
  <c r="G333" i="12"/>
  <c r="H335" i="12"/>
  <c r="H333" i="12"/>
  <c r="I337" i="12"/>
  <c r="I335" i="12"/>
  <c r="I333" i="12" s="1"/>
  <c r="G340" i="12"/>
  <c r="G338" i="12" s="1"/>
  <c r="H340" i="12"/>
  <c r="H338" i="12" s="1"/>
  <c r="I342" i="12"/>
  <c r="I340" i="12" s="1"/>
  <c r="I338" i="12" s="1"/>
  <c r="G345" i="12"/>
  <c r="G343" i="12"/>
  <c r="H345" i="12"/>
  <c r="H343" i="12"/>
  <c r="I347" i="12"/>
  <c r="I345" i="12"/>
  <c r="I343" i="12" s="1"/>
  <c r="G276" i="12"/>
  <c r="H276" i="12"/>
  <c r="H93" i="12"/>
  <c r="I400" i="12"/>
  <c r="I10" i="12"/>
  <c r="I9" i="12" s="1"/>
  <c r="I7" i="12" s="1"/>
  <c r="H42" i="12"/>
  <c r="I380" i="12"/>
  <c r="I24" i="12"/>
  <c r="I23" i="12"/>
  <c r="I22" i="12" s="1"/>
  <c r="I20" i="12" s="1"/>
  <c r="I81" i="12"/>
  <c r="I80" i="12"/>
  <c r="I78" i="12" s="1"/>
  <c r="I181" i="12"/>
  <c r="I180" i="12" s="1"/>
  <c r="I172" i="12" s="1"/>
  <c r="I405" i="12"/>
  <c r="I279" i="12"/>
  <c r="I278" i="12"/>
  <c r="I276" i="12" s="1"/>
  <c r="I260" i="12"/>
  <c r="I258" i="12" s="1"/>
  <c r="I257" i="12" s="1"/>
  <c r="I255" i="12" s="1"/>
  <c r="I93" i="12"/>
  <c r="I112" i="12"/>
  <c r="I111" i="12" s="1"/>
  <c r="I102" i="12" s="1"/>
  <c r="G172" i="12" l="1"/>
  <c r="G62" i="12"/>
  <c r="G430" i="12" s="1"/>
  <c r="G102" i="12"/>
  <c r="I62" i="12"/>
  <c r="I320" i="12"/>
  <c r="H172" i="12"/>
  <c r="H430" i="12" s="1"/>
  <c r="I42" i="12"/>
  <c r="I430" i="12" s="1"/>
</calcChain>
</file>

<file path=xl/sharedStrings.xml><?xml version="1.0" encoding="utf-8"?>
<sst xmlns="http://schemas.openxmlformats.org/spreadsheetml/2006/main" count="1154" uniqueCount="547">
  <si>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</si>
  <si>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</si>
  <si>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</si>
  <si>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</si>
  <si>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</si>
  <si>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</si>
  <si>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</si>
  <si>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</si>
  <si>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Обласна  програма „Здоров’я населення Дніпропетровщини на період до 2019 року” (від 05.12.2014 № 586-28/IV)</t>
  </si>
  <si>
    <t>14</t>
  </si>
  <si>
    <t>Департамент охорони здоров’я Дніпропетровської обласної державної адміністрації</t>
  </si>
  <si>
    <t>081002</t>
  </si>
  <si>
    <t>0763</t>
  </si>
  <si>
    <t>за рахунок субвенції з державного бюджету</t>
  </si>
  <si>
    <t>081008</t>
  </si>
  <si>
    <t>081009</t>
  </si>
  <si>
    <t>081010</t>
  </si>
  <si>
    <t>10</t>
  </si>
  <si>
    <t>Департамент освіти і науки Дніпропетровської обласної державної адміністрації</t>
  </si>
  <si>
    <t>070807</t>
  </si>
  <si>
    <t>0990</t>
  </si>
  <si>
    <t>Інші освітні програми</t>
  </si>
  <si>
    <t>47</t>
  </si>
  <si>
    <t>Управління капітального будівництва облдержадміністрації</t>
  </si>
  <si>
    <t>150101</t>
  </si>
  <si>
    <t>250380</t>
  </si>
  <si>
    <t>0180</t>
  </si>
  <si>
    <t>Інші субвенції (на капітальні видатки та облаштування об’єктів соціально-культурної сфери)</t>
  </si>
  <si>
    <t>19</t>
  </si>
  <si>
    <t>091102</t>
  </si>
  <si>
    <t>1040</t>
  </si>
  <si>
    <t>091103</t>
  </si>
  <si>
    <t>091104</t>
  </si>
  <si>
    <t>091107</t>
  </si>
  <si>
    <t>091108</t>
  </si>
  <si>
    <t>20</t>
  </si>
  <si>
    <t>Служба у справах дітей Дніпропетровської обласної державної адміністрації</t>
  </si>
  <si>
    <t>090802</t>
  </si>
  <si>
    <t>091106</t>
  </si>
  <si>
    <t>15</t>
  </si>
  <si>
    <t>Департамент соціального захисту населення Дніпропетровської обласної державної адміністрації</t>
  </si>
  <si>
    <t>090212</t>
  </si>
  <si>
    <t>1070</t>
  </si>
  <si>
    <t>090412</t>
  </si>
  <si>
    <t>1090</t>
  </si>
  <si>
    <t>Інші видатки на соціальний захист населення</t>
  </si>
  <si>
    <t>090417</t>
  </si>
  <si>
    <t>1030</t>
  </si>
  <si>
    <t>091206</t>
  </si>
  <si>
    <t>1010</t>
  </si>
  <si>
    <t>091209</t>
  </si>
  <si>
    <t>091303</t>
  </si>
  <si>
    <t>091304</t>
  </si>
  <si>
    <t>09</t>
  </si>
  <si>
    <t>Управління зовнішньоекономічної діяльності Дніпропетровської обласної державної адміністрації</t>
  </si>
  <si>
    <t>0411</t>
  </si>
  <si>
    <t>Інші заходи, пов’язані з економічною діяльністю</t>
  </si>
  <si>
    <t>42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</si>
  <si>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</si>
  <si>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</si>
  <si>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</si>
  <si>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</si>
  <si>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24</t>
  </si>
  <si>
    <t>0821</t>
  </si>
  <si>
    <t>Театри</t>
  </si>
  <si>
    <t>0822</t>
  </si>
  <si>
    <t>0824</t>
  </si>
  <si>
    <t>180409</t>
  </si>
  <si>
    <t>180410</t>
  </si>
  <si>
    <t>Управління містобудування та архітектури Дніпропетровської обласної державної адміністрації</t>
  </si>
  <si>
    <t>0443</t>
  </si>
  <si>
    <t xml:space="preserve">Розробка схем та проектних рішень масового застосування </t>
  </si>
  <si>
    <t>53</t>
  </si>
  <si>
    <t>Департамент житлово-комунального господарства та будівництва Дніпропетровської обласної державної адміністрації</t>
  </si>
  <si>
    <t>0620</t>
  </si>
  <si>
    <t>Управління інформаційних технологій та електронного урядування Дніпропетровської обласної державної адміністрації</t>
  </si>
  <si>
    <t>0460</t>
  </si>
  <si>
    <t>0320</t>
  </si>
  <si>
    <t>0456</t>
  </si>
  <si>
    <t>0610</t>
  </si>
  <si>
    <t>Департамент економічного розвитку  Дніпропетровської обласної державної адміністрації</t>
  </si>
  <si>
    <t>60</t>
  </si>
  <si>
    <t>Департамент екології та природних ресурсів Дніпропетровської обласної державної адміністрації</t>
  </si>
  <si>
    <t>0520</t>
  </si>
  <si>
    <t>0511</t>
  </si>
  <si>
    <t>Інші субвенції (на природоохоронні заходи)</t>
  </si>
  <si>
    <t>250344</t>
  </si>
  <si>
    <t>1060</t>
  </si>
  <si>
    <t>250913</t>
  </si>
  <si>
    <t xml:space="preserve">Витрати, пов’язані з наданням та обслуговуванням пільгових довгострокових кредитів, наданих громадянам на будівництво (реконструкцію) та придбання житла </t>
  </si>
  <si>
    <t>250914</t>
  </si>
  <si>
    <t xml:space="preserve">Витрати, пов’язані з наданням та обслуговуванням державних пільгових кредитів, наданих індивідуальним сільським забудовникам </t>
  </si>
  <si>
    <t>200600</t>
  </si>
  <si>
    <t>200700</t>
  </si>
  <si>
    <t>0540</t>
  </si>
  <si>
    <t>200100</t>
  </si>
  <si>
    <t>100203</t>
  </si>
  <si>
    <t>160101</t>
  </si>
  <si>
    <t>0421</t>
  </si>
  <si>
    <t>070601</t>
  </si>
  <si>
    <t>0941</t>
  </si>
  <si>
    <r>
      <t>Регіональна програма оздоровлення та відпочинку дітей у Дніпропетровській області на  2014 – 2021 роки 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27.12.2013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507-23/VІ)</t>
    </r>
  </si>
  <si>
    <t>Управління культури, національностей і релігій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</si>
  <si>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</si>
  <si>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</si>
  <si>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</si>
  <si>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070806</t>
  </si>
  <si>
    <t>Охорона і раціональне використання водних ресурсів</t>
  </si>
  <si>
    <t>100106</t>
  </si>
  <si>
    <t>Капітальний ремонт житлового фонду об’єднань співвласників багатоквартирних будинків</t>
  </si>
  <si>
    <t>150110</t>
  </si>
  <si>
    <t>0921</t>
  </si>
  <si>
    <t>150119</t>
  </si>
  <si>
    <t>0732</t>
  </si>
  <si>
    <t>Централізовані заходи з лікування онкологічних хворих</t>
  </si>
  <si>
    <t>Проведення навчально-тренувальних зборів і змагань та заходів з інвалідного спорту</t>
  </si>
  <si>
    <t>Забезпечення підготовки спортсменів вищих категорій школами вищої спортивної майстерності</t>
  </si>
  <si>
    <t>Національна програма інформатизації</t>
  </si>
  <si>
    <t>Видатки на запобігання та ліквідацію надзвичайних ситуацій та наслідків стихійного лиха</t>
  </si>
  <si>
    <t>30</t>
  </si>
  <si>
    <t>Департамент інформаційної діяльності та комунікацій з громадськістю  Дніпропетровської обласної державної адміністрації</t>
  </si>
  <si>
    <t>01</t>
  </si>
  <si>
    <t>250404</t>
  </si>
  <si>
    <t>0133</t>
  </si>
  <si>
    <t xml:space="preserve">  </t>
  </si>
  <si>
    <t>240601</t>
  </si>
  <si>
    <t>240602</t>
  </si>
  <si>
    <t>0512</t>
  </si>
  <si>
    <t>Утилізація відходів</t>
  </si>
  <si>
    <t>240604</t>
  </si>
  <si>
    <t>Інша діяльність у сфері охорони навколишнього природного середовища</t>
  </si>
  <si>
    <t>240605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</si>
  <si>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</si>
  <si>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</si>
  <si>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250911</t>
  </si>
  <si>
    <t>Надання державного пільгового кредиту індивідуальним сільським забудовникам</t>
  </si>
  <si>
    <t>на погашення кредиторської заборгованості</t>
  </si>
  <si>
    <t>150114</t>
  </si>
  <si>
    <t>0731</t>
  </si>
  <si>
    <t>Інші субвенції (на створення навчально-виховних комплексів),</t>
  </si>
  <si>
    <t>Регіональна цільова соціальна програма „Освіта Дніпропетровщини” до 2018 року (від 19.02.2016 № 17-2/VІІ)</t>
  </si>
  <si>
    <t>100102</t>
  </si>
  <si>
    <t>Інші субвенції (на ремонт та утримання вулиць і доріг комунальної власності у населених пунктах),</t>
  </si>
  <si>
    <t>100202</t>
  </si>
  <si>
    <t>150201</t>
  </si>
  <si>
    <t>200200</t>
  </si>
  <si>
    <t>180107</t>
  </si>
  <si>
    <t>0470</t>
  </si>
  <si>
    <t>Програма підтримки населення в енергозбереженні житлового сектору Дніпропетровщини на 2015 – 2020 роки (від 21.10.2015 № 681-34/VІ)</t>
  </si>
  <si>
    <t>Програма захисту прав дітей та розвитку сімейних форм виховання у Дніпропетровській області на 2016 – 2020 роки (від 21.10.2015 № 683-34/VI)</t>
  </si>
  <si>
    <t>Програма розвитку культури у Дніпропетровській області до 2016 року  (від 10.06.2009 № 548-19/V)</t>
  </si>
  <si>
    <r>
      <t xml:space="preserve">Програма розвитку малого та середнього підприємництва у Дніпропетровській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2016 роки (від 05.12.2014 № 587-28/VI)</t>
    </r>
  </si>
  <si>
    <r>
      <t xml:space="preserve">Регіональна програма розвитку житлового будівництва у Дніпропетровській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2020 роки (від 23.01.2015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609-29/VІ)</t>
    </r>
  </si>
  <si>
    <t>Інші субвенції (на співфінансування органів місцевого самоврядування області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 ‒  ЄС/ПРООН „Місцевий розвиток, орієнтований на громаду, ІІ фаза”)</t>
  </si>
  <si>
    <t>76</t>
  </si>
  <si>
    <t>Департамент фінансів Дніпропетровської обласної державної адміністрації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</si>
  <si>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2016 – 2020 роки (від 21.10.2015 № 682-34/VI)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</si>
  <si>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21.06.2013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438-19/VI)</t>
    </r>
  </si>
  <si>
    <t>Інші субвенції  (на виконання доручень виборців депутатами обласної ради у 2016 році)</t>
  </si>
  <si>
    <t>250352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</si>
  <si>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</si>
  <si>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Інші субвенції  (на поповнення бібліотечних фондів шкільних бібліотек)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</si>
  <si>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 (від 25.03.2016 року № 30-3/VІІ)</t>
  </si>
  <si>
    <t>67</t>
  </si>
  <si>
    <t>Управління взаємодії з правоохоронними органами та оборонної роботи облдержадміністрації</t>
  </si>
  <si>
    <t>68</t>
  </si>
  <si>
    <t>130112</t>
  </si>
  <si>
    <t>Інші субвенції (на фінансування переможців обласного конкурсу мініпроектів з енергоефективності та енергозбереження серед локальних громад у 2016 році)</t>
  </si>
  <si>
    <t>250362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</si>
  <si>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</si>
  <si>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r>
      <t xml:space="preserve">Комплексна програма соціального захисту населення Дніпропетровської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2019 роки (від 05.12.2014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588-28/VI)</t>
    </r>
  </si>
  <si>
    <t>Програма створення та ведення містобудівного кадастру Дніпропетровської області на 2013 – 2017 роки (від 15.03.2013 № 421-18/VІ)</t>
  </si>
  <si>
    <t>Програма  впровадження державної політики органами виконавчої влади у Дніпропетровській області на 2016 – 2020 роки (від 19.02.2016 № 15-2/VІІ)</t>
  </si>
  <si>
    <t>Регіональна програма будівництва (придбання) доступного житла в Дніпропетровській області на 2010 – 2017 роки (від 06.08.2010 № 746-26/V)</t>
  </si>
  <si>
    <t>Регіональна цільова програма захисту населення і територій  від надзвичайних ситуацій техногенного та природного характеру, забезпечення пожежної безпеки Дніпропетровської області на 2016 – 2020 роки (від 25.03.2016 року № 29-3/VІІ)</t>
  </si>
  <si>
    <r>
      <t>Програма „Питна вода Дніпропетровщини” на 2006 –</t>
    </r>
    <r>
      <rPr>
        <b/>
        <sz val="11"/>
        <rFont val="Symbol"/>
        <family val="1"/>
        <charset val="2"/>
      </rPr>
      <t xml:space="preserve"> </t>
    </r>
    <r>
      <rPr>
        <b/>
        <sz val="11"/>
        <rFont val="Times New Roman"/>
        <family val="1"/>
        <charset val="204"/>
      </rPr>
      <t>2020 роки (від 16.09.2005 № 657-28/ІV)</t>
    </r>
  </si>
  <si>
    <t>Програма сприяння громадянській активності у розвитку територій на 2012 – 2016 роки (від 27.12.2011 року № 226/10/VІ)</t>
  </si>
  <si>
    <t>Управління агропромислового розвитку облдержадміністрації</t>
  </si>
  <si>
    <t>Код програмної класифікації видатків та кредитування місцевого бюджету</t>
  </si>
  <si>
    <t>Код відомчої/ тимчасової класифікації видатків та кредитування місцевого бюджету</t>
  </si>
  <si>
    <t>0900000</t>
  </si>
  <si>
    <t>7500</t>
  </si>
  <si>
    <t>0917500</t>
  </si>
  <si>
    <t>0910000</t>
  </si>
  <si>
    <t>48</t>
  </si>
  <si>
    <t>4800000</t>
  </si>
  <si>
    <t>4810000</t>
  </si>
  <si>
    <t>4816430</t>
  </si>
  <si>
    <t>6430</t>
  </si>
  <si>
    <t>150202</t>
  </si>
  <si>
    <t>66</t>
  </si>
  <si>
    <t>660000</t>
  </si>
  <si>
    <t>6610000</t>
  </si>
  <si>
    <t>6616660</t>
  </si>
  <si>
    <t>6660</t>
  </si>
  <si>
    <t>6616662</t>
  </si>
  <si>
    <t>6662</t>
  </si>
  <si>
    <t>6800000</t>
  </si>
  <si>
    <t>6810000</t>
  </si>
  <si>
    <t>6817810</t>
  </si>
  <si>
    <t>7810</t>
  </si>
  <si>
    <t>73</t>
  </si>
  <si>
    <t>7300000</t>
  </si>
  <si>
    <t>7310000</t>
  </si>
  <si>
    <t>7317420</t>
  </si>
  <si>
    <t>7420</t>
  </si>
  <si>
    <t>4000000</t>
  </si>
  <si>
    <t>4010000</t>
  </si>
  <si>
    <t>40</t>
  </si>
  <si>
    <t>4016310</t>
  </si>
  <si>
    <t>6310</t>
  </si>
  <si>
    <t>Реалізація заходів щодо інвестиційного розвитку територій</t>
  </si>
  <si>
    <t>4018100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</si>
  <si>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</si>
  <si>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</si>
  <si>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4018103</t>
  </si>
  <si>
    <t>4018106</t>
  </si>
  <si>
    <t>8103</t>
  </si>
  <si>
    <t>8106</t>
  </si>
  <si>
    <t>4018108</t>
  </si>
  <si>
    <t>8108</t>
  </si>
  <si>
    <t>4018109</t>
  </si>
  <si>
    <t>8109</t>
  </si>
  <si>
    <t>5300000</t>
  </si>
  <si>
    <t>5310000</t>
  </si>
  <si>
    <t>5317310</t>
  </si>
  <si>
    <t>7310</t>
  </si>
  <si>
    <t>Проведення заходів із землеустрою</t>
  </si>
  <si>
    <t>5318800</t>
  </si>
  <si>
    <t>8800</t>
  </si>
  <si>
    <t>0100000</t>
  </si>
  <si>
    <t>0110000</t>
  </si>
  <si>
    <t>0118800</t>
  </si>
  <si>
    <t>0118600</t>
  </si>
  <si>
    <t>1400000</t>
  </si>
  <si>
    <t>1410000</t>
  </si>
  <si>
    <t>1412220</t>
  </si>
  <si>
    <t>Інші заходи в галузі охорони здоров’я</t>
  </si>
  <si>
    <t>1412213</t>
  </si>
  <si>
    <t>Програма і централізовані заходи профілактики ВІЛ-інфекції/СНІДу</t>
  </si>
  <si>
    <t>1412214</t>
  </si>
  <si>
    <t>Забезпечення централізованих заходів з лікування хворих на цукровий та нецукровий діабет</t>
  </si>
  <si>
    <t>1412215</t>
  </si>
  <si>
    <t>1000000</t>
  </si>
  <si>
    <t>1010000</t>
  </si>
  <si>
    <t>1011220</t>
  </si>
  <si>
    <t>1018610</t>
  </si>
  <si>
    <t>1018800</t>
  </si>
  <si>
    <t>1500000</t>
  </si>
  <si>
    <t>1510000</t>
  </si>
  <si>
    <t>1513132</t>
  </si>
  <si>
    <t>1900000</t>
  </si>
  <si>
    <t>1910000</t>
  </si>
  <si>
    <t>1913140</t>
  </si>
  <si>
    <t>1513133</t>
  </si>
  <si>
    <t>Заходи державної політики із забезпечення рівних прав та можливостей жінок та чоловіків</t>
  </si>
  <si>
    <t>1513134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</si>
  <si>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</si>
  <si>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</si>
  <si>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1011210</t>
  </si>
  <si>
    <t>Утримання інших закладів освіти</t>
  </si>
  <si>
    <t>1513160</t>
  </si>
  <si>
    <t>2000000</t>
  </si>
  <si>
    <t>2010000</t>
  </si>
  <si>
    <t>2013112</t>
  </si>
  <si>
    <t>Заходи державної політики з питань дітей та їх соціального захисту</t>
  </si>
  <si>
    <t>2013500</t>
  </si>
  <si>
    <t>1513220</t>
  </si>
  <si>
    <t>Забезпечення обробки інформації з нарахування та виплати допомог і компенсацій</t>
  </si>
  <si>
    <t>1513400</t>
  </si>
  <si>
    <t>1513090</t>
  </si>
  <si>
    <t>Видатки на поховання учасників бойових дій та інвалідів війни</t>
  </si>
  <si>
    <t>1513105</t>
  </si>
  <si>
    <t>Надання реабілітаційних послуг інвалідам та дітям-інвалідам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</si>
  <si>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</si>
  <si>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</si>
  <si>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</si>
  <si>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</si>
  <si>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1513183</t>
  </si>
  <si>
    <t>Встановлення телефонів інвалідам I і II груп</t>
  </si>
  <si>
    <t>4200000</t>
  </si>
  <si>
    <t>4210000</t>
  </si>
  <si>
    <t>1015011</t>
  </si>
  <si>
    <t>Проведення навчально-тренувальних зборів і змагань з олімпійських видів спорту</t>
  </si>
  <si>
    <t>1015012</t>
  </si>
  <si>
    <t>Утримання та навчально-тренувальна робота комунальних дитячо-юнацьких спортивних шкіл</t>
  </si>
  <si>
    <t>1915011</t>
  </si>
  <si>
    <t>1915012</t>
  </si>
  <si>
    <t>1915060</t>
  </si>
  <si>
    <t>2400000</t>
  </si>
  <si>
    <t>2410000</t>
  </si>
  <si>
    <t>2411120</t>
  </si>
  <si>
    <t>Підготовка кадрів вищими навчальними закладами І і ІІ рівнів акредитації</t>
  </si>
  <si>
    <t>2414020</t>
  </si>
  <si>
    <t>2414030</t>
  </si>
  <si>
    <t>Фiлармонiї, музичнi колективи i ансамблі та iншi мистецькі  заклади та заходи</t>
  </si>
  <si>
    <t>2414060</t>
  </si>
  <si>
    <t>Бiблiотеки</t>
  </si>
  <si>
    <t>2414070</t>
  </si>
  <si>
    <t>Музеї i виставки</t>
  </si>
  <si>
    <t>4214030</t>
  </si>
  <si>
    <t>0117470</t>
  </si>
  <si>
    <t>Внески до статутного капіталу суб’єктів господарювання</t>
  </si>
  <si>
    <t>7500*</t>
  </si>
  <si>
    <t>Інші заходи, пов'язані з економічною діяльністю</t>
  </si>
  <si>
    <t>0117500</t>
  </si>
  <si>
    <t>Реалізація заходів щодо інвестиційного розвитку території</t>
  </si>
  <si>
    <t>1418420</t>
  </si>
  <si>
    <t>4016021</t>
  </si>
  <si>
    <t>4016052</t>
  </si>
  <si>
    <t>Забезпечення функціонування водопровідно-каналізаційного господарства</t>
  </si>
  <si>
    <t>4016060</t>
  </si>
  <si>
    <t>4016650</t>
  </si>
  <si>
    <t>4018800</t>
  </si>
  <si>
    <t>4700000</t>
  </si>
  <si>
    <t>4710000</t>
  </si>
  <si>
    <t>4716310</t>
  </si>
  <si>
    <t>4716330</t>
  </si>
  <si>
    <t>Проведення невідкладних відновлювальних робіт, будівництво та реконструкція загальноосвітніх навчальних закладів</t>
  </si>
  <si>
    <t>4716360</t>
  </si>
  <si>
    <t>Проведення невідкладних відновлювальних робіт, будівництво та реконструкція лікарень загального профілю</t>
  </si>
  <si>
    <t>4716380</t>
  </si>
  <si>
    <t>Будівництво та реконструкція спеціалізованих лікарень та інших спеціалізованих закладів</t>
  </si>
  <si>
    <t>4716421</t>
  </si>
  <si>
    <t>Збереження, розвиток, реконструкція та реставрація  пам’яток історії та культури</t>
  </si>
  <si>
    <t>4717500</t>
  </si>
  <si>
    <t>4718800</t>
  </si>
  <si>
    <t>7317450</t>
  </si>
  <si>
    <t>Сприяння розвитку малого та середнього підприємництва</t>
  </si>
  <si>
    <t>4017611</t>
  </si>
  <si>
    <t>4017612</t>
  </si>
  <si>
    <t>Охорона і раціональне використання земель</t>
  </si>
  <si>
    <t>7700*</t>
  </si>
  <si>
    <t>4017700</t>
  </si>
  <si>
    <t>Інші природоохоронні заходи</t>
  </si>
  <si>
    <t>4019110</t>
  </si>
  <si>
    <t>Охорона та раціональне використання природних ресурсів</t>
  </si>
  <si>
    <t>4019120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</si>
  <si>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</si>
  <si>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6000000</t>
  </si>
  <si>
    <t>6010000</t>
  </si>
  <si>
    <t>6017611</t>
  </si>
  <si>
    <t>6017630</t>
  </si>
  <si>
    <t>Збереження природно-заповідного фонду</t>
  </si>
  <si>
    <t>6017700</t>
  </si>
  <si>
    <t>6019110</t>
  </si>
  <si>
    <t>6019120</t>
  </si>
  <si>
    <t>6019140</t>
  </si>
  <si>
    <t>6019150</t>
  </si>
  <si>
    <t>6018370</t>
  </si>
  <si>
    <t>6018800</t>
  </si>
  <si>
    <t>3000000</t>
  </si>
  <si>
    <t>3010000</t>
  </si>
  <si>
    <t>3011220</t>
  </si>
  <si>
    <t>4017410</t>
  </si>
  <si>
    <t>Заходи з енергозбереження</t>
  </si>
  <si>
    <t>7600000</t>
  </si>
  <si>
    <t>7610000</t>
  </si>
  <si>
    <t>5318370</t>
  </si>
  <si>
    <t>7618370</t>
  </si>
  <si>
    <t>6818370</t>
  </si>
  <si>
    <t>6700000</t>
  </si>
  <si>
    <t>6710000</t>
  </si>
  <si>
    <t>6718370</t>
  </si>
  <si>
    <t>Програми і централізовані заходи у галузі охорони здоров’я</t>
  </si>
  <si>
    <t>2210</t>
  </si>
  <si>
    <t>1412210</t>
  </si>
  <si>
    <t>3130</t>
  </si>
  <si>
    <t>1513130</t>
  </si>
  <si>
    <t>Здійснення соціальної роботи з вразливими категоріями населення</t>
  </si>
  <si>
    <t>3110</t>
  </si>
  <si>
    <t>2013110</t>
  </si>
  <si>
    <t>Заклади і заходи з питань дітей та їх соціального захисту</t>
  </si>
  <si>
    <t>3100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</si>
  <si>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</si>
  <si>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</si>
  <si>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3180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</si>
  <si>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</si>
  <si>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</si>
  <si>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3200</t>
  </si>
  <si>
    <t>1513200</t>
  </si>
  <si>
    <t>Соціальний захист ветеранів війни та праці</t>
  </si>
  <si>
    <t>5010</t>
  </si>
  <si>
    <t>1015010</t>
  </si>
  <si>
    <t>Проведення спортивної роботи в регіоні</t>
  </si>
  <si>
    <t>5020</t>
  </si>
  <si>
    <t>1915010</t>
  </si>
  <si>
    <t>5030</t>
  </si>
  <si>
    <t>1915030</t>
  </si>
  <si>
    <t>Здійснення фізкультурно-спортивної та реабілітаційної роботи серед інвалідів</t>
  </si>
  <si>
    <t>6020</t>
  </si>
  <si>
    <t>4016020</t>
  </si>
  <si>
    <t>Капітальний ремонт об’єктів житлового господарства</t>
  </si>
  <si>
    <t>6050</t>
  </si>
  <si>
    <t>4016050</t>
  </si>
  <si>
    <t>Фінансова підтримка об’єктів комунального господарства</t>
  </si>
  <si>
    <t>6420</t>
  </si>
  <si>
    <t>4716420</t>
  </si>
  <si>
    <t>Збереження пам’яток історії та культури</t>
  </si>
  <si>
    <t>7610</t>
  </si>
  <si>
    <t>4017610</t>
  </si>
  <si>
    <t>6017610</t>
  </si>
  <si>
    <t>4030</t>
  </si>
  <si>
    <t>110103</t>
  </si>
  <si>
    <t>3050</t>
  </si>
  <si>
    <t>091212</t>
  </si>
  <si>
    <t>1513050</t>
  </si>
  <si>
    <t>Пільгове медичне обслуговування осіб, які постраждали внаслідок Чорнобильської катастрофи</t>
  </si>
  <si>
    <t>070304</t>
  </si>
  <si>
    <t>1170</t>
  </si>
  <si>
    <t>1011170</t>
  </si>
  <si>
    <t>Методичне забезпечення діяльності навчальних закладів та інші заходи в галузі освіти</t>
  </si>
  <si>
    <t>1160</t>
  </si>
  <si>
    <t>0970</t>
  </si>
  <si>
    <t>Придбання, доставка та зберігання підручників і посібників</t>
  </si>
  <si>
    <t>1011160</t>
  </si>
  <si>
    <t>7317500</t>
  </si>
  <si>
    <t>Управління протокольних та масових заходів Дніпропетровської обласної державної адміністрації</t>
  </si>
  <si>
    <t>Управління капітального будівництва Дніпропетровської обласної державної адміністрації</t>
  </si>
  <si>
    <t>8600</t>
  </si>
  <si>
    <t>2220</t>
  </si>
  <si>
    <t>1220</t>
  </si>
  <si>
    <t>3500</t>
  </si>
  <si>
    <t>3400</t>
  </si>
  <si>
    <t>Заходи та оплата послуг, сплата податків та зборів відповідно до чинного законодавства</t>
  </si>
  <si>
    <t>0118601</t>
  </si>
  <si>
    <t>8601</t>
  </si>
  <si>
    <t>Здійснення заходів з сприяння розвитку та підвищення активності місцевого самоврядування</t>
  </si>
  <si>
    <t xml:space="preserve">Інші видатки 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</si>
  <si>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</si>
  <si>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</si>
  <si>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Перелік регіональних програм, які фінансуватимуться за рахунок коштів обласного бюджету у 2017 році</t>
  </si>
  <si>
    <t>Код ФКВКБ</t>
  </si>
  <si>
    <t>8805</t>
  </si>
  <si>
    <t>5318805</t>
  </si>
  <si>
    <t>Інші субвенції,</t>
  </si>
  <si>
    <t>0118802</t>
  </si>
  <si>
    <t>8802</t>
  </si>
  <si>
    <t>0118803</t>
  </si>
  <si>
    <t>8803</t>
  </si>
  <si>
    <t>субвенція з обласного бюджету до місцевих бюджетів на фінансування переможців обласного конкурсу мініпроектів з енергоефективності та енергозбереження серед органів самоорганізації населення та ОСББ (на умовах співфінансування)</t>
  </si>
  <si>
    <t>0118804</t>
  </si>
  <si>
    <t>8804</t>
  </si>
  <si>
    <t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 2017 року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</si>
  <si>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</si>
  <si>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Програми в галузі сільського господарства, лісового господарства, рибальства та мисливства</t>
  </si>
  <si>
    <t>7330</t>
  </si>
  <si>
    <t>5317330</t>
  </si>
  <si>
    <t>субвенція з обласного бюджету до місцевих бюджетів на поліпшення матеріально-технічної бази сільсьгосподарських обслуговуючих та виробничих кооперативів</t>
  </si>
  <si>
    <t>8806</t>
  </si>
  <si>
    <t>5318806</t>
  </si>
  <si>
    <t>8090</t>
  </si>
  <si>
    <t>5318090</t>
  </si>
  <si>
    <t>8091</t>
  </si>
  <si>
    <t>5318091</t>
  </si>
  <si>
    <t>6330</t>
  </si>
  <si>
    <t>6380</t>
  </si>
  <si>
    <t>8807</t>
  </si>
  <si>
    <t>4718807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</si>
  <si>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</si>
  <si>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7410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</si>
  <si>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</si>
  <si>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>0118801</t>
  </si>
  <si>
    <t>8801</t>
  </si>
  <si>
    <t>субвенція з обласного бюджету до місцевих бюджетів на виконання доручень виборців депутатами обласної ради у 2017 році</t>
  </si>
  <si>
    <t>Підтримка засобів масової інформації</t>
  </si>
  <si>
    <t>Підтримка періодичних видань (газет та журналів)</t>
  </si>
  <si>
    <t>7210</t>
  </si>
  <si>
    <t>0117210</t>
  </si>
  <si>
    <t>7212</t>
  </si>
  <si>
    <t>0830</t>
  </si>
  <si>
    <t>0117212</t>
  </si>
  <si>
    <t>Реалізація державної політики у молодіжній сфері</t>
  </si>
  <si>
    <t>3140</t>
  </si>
  <si>
    <t>3141</t>
  </si>
  <si>
    <t>1913141</t>
  </si>
  <si>
    <t>1015030</t>
  </si>
  <si>
    <t>Розвиток дитячо-юнацького та резервного спорту</t>
  </si>
  <si>
    <t>5031</t>
  </si>
  <si>
    <t>1015031</t>
  </si>
  <si>
    <t>5033</t>
  </si>
  <si>
    <t>1915033</t>
  </si>
  <si>
    <t>1915050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</si>
  <si>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</si>
  <si>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</si>
  <si>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</si>
  <si>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</si>
  <si>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</si>
  <si>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1915022</t>
  </si>
  <si>
    <t>Інші заходи з розвитку фізичної культури та спорту</t>
  </si>
  <si>
    <t>5061</t>
  </si>
  <si>
    <t>1915061</t>
  </si>
  <si>
    <t>5062</t>
  </si>
  <si>
    <t>1915062</t>
  </si>
  <si>
    <t>Підтримка спорту вищих досягнень та організацій, які здійснюють фізкультурно-спортивну діяльність в регіоні</t>
  </si>
  <si>
    <t>1915051</t>
  </si>
  <si>
    <t>1915020</t>
  </si>
  <si>
    <t>Цільова соціальна  комплексна програма розвитку фізичної культури і спорту в Дніпропетровській області до 2021 року (від 02.12.2016 №122-7/VII)</t>
  </si>
  <si>
    <t>4070</t>
  </si>
  <si>
    <t>Музеї і виставки</t>
  </si>
  <si>
    <t>4200</t>
  </si>
  <si>
    <t>4214200</t>
  </si>
  <si>
    <t>Інші культурно-освітні заклади та заходи</t>
  </si>
  <si>
    <t>6360</t>
  </si>
  <si>
    <t>Реалізація заходів щодо інвестиційного розвитку території,</t>
  </si>
  <si>
    <t>Капітальний ремонт житлового фонду,</t>
  </si>
  <si>
    <t>7450</t>
  </si>
  <si>
    <t>до рішення обласної ради</t>
  </si>
  <si>
    <t>8370</t>
  </si>
  <si>
    <t>Охорона та раціональне використання природних ресурсів,</t>
  </si>
  <si>
    <t>6052</t>
  </si>
  <si>
    <r>
      <t>Програма розвитку земельних відносин і охорони земель у Дніпропетровській області на 2011 – 2018 роки (від 25.03.2011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73-5/VI)</t>
    </r>
  </si>
  <si>
    <t>Програма розвитку туризму у Дніпропетровській області на 2014 – 2022 роки (від 20.06.2014 № 532-26/VI)</t>
  </si>
  <si>
    <t>Програми і заходи центрів соціальних служб для сім’ї, дітей та молоді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</si>
  <si>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</si>
  <si>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</si>
  <si>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</si>
  <si>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Зв’язок, телекомунікації та інформатика</t>
  </si>
  <si>
    <t>Надання  бюджетних позичок суб’єктам підприємницької діяльності</t>
  </si>
  <si>
    <t xml:space="preserve">Програма  розвитку місцевого самоврядування у Дніпропетровській  області  на 2012 – 2021 роки 
(від 28.10.2016 № 97-6/VІІ) </t>
  </si>
  <si>
    <t>Регіональна  цільова соціальна програма „Молодь Дніпропетровщини” на 2012 – 2021 роки 
(від 03.02.2012 № 239-11/VІ)</t>
  </si>
  <si>
    <r>
      <t>Програма розвитку сімейної та гендерної політики у Дніпропетровській області  на 2012 – 2021 роки 
(від 03.02.2012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 xml:space="preserve">241-11/VІ)  </t>
    </r>
  </si>
  <si>
    <t>Регіональна програма інформатизації „Електронна Дніпропетровщина” на 2017 – 2019 роки  
(від 02.12.2016 № 125-7/VII)</t>
  </si>
  <si>
    <t xml:space="preserve"> Програма соціально-економічного та культурного розвитку області на 2017 рік  
(від 02.12.2016 № 115-7/VІІ)</t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</si>
  <si>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 на 2002 –  2020 роки 
(від 14.06.2002 № 38-2/ХХІV)</t>
  </si>
  <si>
    <t>Програма пітримки агропромислового комплексу Дніпропетровської області у 2017 – 2021 роках 
(від 02.12.2016 № 120-7/VII)</t>
  </si>
  <si>
    <t>Програма розвитку культури у Дніпропетровській області на 2017 – 2020 роки 
(від 02.12.2016 № 121-7/VII)</t>
  </si>
  <si>
    <t>Дніпропетровська обласна комплексна програма (стратегія) екологічної безпеки та запобігання змінам клімату на 2016 – 2025 роки  (від 21.10.2015 № 680-34/VI)</t>
  </si>
  <si>
    <t xml:space="preserve">Перший заступник 
голови обласної ради 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</si>
  <si>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
(від 24.04.2003 № 137-8/XXIV)</t>
  </si>
  <si>
    <t>Благоустрій міст, сіл, селищ,</t>
  </si>
  <si>
    <t>Утримання та розвиток інфраструктури доріг,</t>
  </si>
  <si>
    <t>Програма стабілізації та соціально-економічного розвитку територій,</t>
  </si>
  <si>
    <t>Проведення невідкладних відновлювальних робіт, будівництво та реконструкція загальноосвітніх навчальних закладів,</t>
  </si>
  <si>
    <t>Будівництво та реконструкція спеціалізованих лікарень та інших спеціалізованих закладів,</t>
  </si>
  <si>
    <t>Програма  розвитку Українського козацтва у Дніпропетровській області на 2008 – 2017 роки 
(від 23.05.2008 № 413-15/V)</t>
  </si>
  <si>
    <t>Надання та повернення бюджетних позичок суб’єктам підприємницької діяльності</t>
  </si>
  <si>
    <t>Програма сприяння громадянській активності у розвитку територій на 2012 – 2021 роки 
(від 28.10.2016 № 98-6/VІІ)</t>
  </si>
  <si>
    <t>Програма економічної підтримки районних, міських та міськрайонних газет, районного, міського, міськрайонного телерадіомовлення Дніпропетровської області 
(від 26.06.2001 № 372-16/ХХІІІ)</t>
  </si>
  <si>
    <t>Програма розвитку малого та середнього підприємництва у Дніпропетровській області на 2017 – 2018 роки (від 02.12.2016 № 124-7/VIІ)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</si>
  <si>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
(від 25.03.2016 № 30-3/VІІ)</t>
  </si>
  <si>
    <t>Регіональна цільова програма захисту населення і територій  від надзвичайних ситуацій техногенного та природного характеру, забезпечення пожежної безпеки Дніпропетровської області на 2016 – 2020 роки (від 25.03.2016 № 29-3/VІІ)</t>
  </si>
  <si>
    <t>Програма  сприяння розвитку громадського суспільства у Дніпропетровській області на 2017 – 2020 роки (від 02.12.2016 № 126-7/VІІ)</t>
  </si>
  <si>
    <t>Програма патріотичного виховання населення Дніпропетровщини на 2017 – 2021 роки 
(від 02.12.2016 № 123-7/VІІ)</t>
  </si>
  <si>
    <t>С. ОЛІЙНИК</t>
  </si>
  <si>
    <t>Усього</t>
  </si>
  <si>
    <t>Додаток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</si>
</sst>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29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Symbol"/>
      <family val="1"/>
      <charset val="2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5" fillId="0" borderId="2" applyNumberFormat="0" applyFill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24" fillId="0" borderId="0"/>
    <xf numFmtId="0" fontId="10" fillId="0" borderId="0"/>
    <xf numFmtId="0" fontId="10" fillId="0" borderId="0"/>
    <xf numFmtId="0" fontId="24" fillId="14" borderId="4" applyNumberFormat="0" applyAlignment="0" applyProtection="0"/>
    <xf numFmtId="0" fontId="10" fillId="0" borderId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11" fillId="0" borderId="0" xfId="42" applyNumberFormat="1" applyFont="1" applyFill="1" applyAlignment="1" applyProtection="1">
      <alignment horizontal="center" vertical="center" wrapText="1"/>
    </xf>
    <xf numFmtId="0" fontId="14" fillId="0" borderId="0" xfId="42" applyNumberFormat="1" applyFont="1" applyFill="1" applyBorder="1" applyAlignment="1" applyProtection="1">
      <alignment horizontal="center" vertical="top" wrapText="1"/>
    </xf>
    <xf numFmtId="4" fontId="11" fillId="0" borderId="0" xfId="40" applyNumberFormat="1" applyFont="1" applyFill="1" applyAlignment="1" applyProtection="1">
      <alignment vertical="center"/>
      <protection locked="0"/>
    </xf>
    <xf numFmtId="0" fontId="11" fillId="0" borderId="0" xfId="40" applyFont="1" applyFill="1" applyAlignment="1" applyProtection="1">
      <alignment vertical="center"/>
      <protection locked="0"/>
    </xf>
    <xf numFmtId="4" fontId="20" fillId="0" borderId="0" xfId="40" applyNumberFormat="1" applyFont="1" applyFill="1" applyAlignment="1" applyProtection="1">
      <alignment vertical="center"/>
      <protection locked="0"/>
    </xf>
    <xf numFmtId="0" fontId="20" fillId="0" borderId="0" xfId="40" applyFont="1" applyFill="1" applyAlignment="1" applyProtection="1">
      <alignment vertical="center"/>
      <protection locked="0"/>
    </xf>
    <xf numFmtId="0" fontId="17" fillId="0" borderId="0" xfId="40" applyFont="1" applyFill="1" applyAlignment="1" applyProtection="1">
      <alignment vertical="center"/>
      <protection locked="0"/>
    </xf>
    <xf numFmtId="0" fontId="24" fillId="0" borderId="0" xfId="42" applyNumberFormat="1" applyFont="1" applyFill="1" applyAlignment="1" applyProtection="1"/>
    <xf numFmtId="0" fontId="24" fillId="0" borderId="0" xfId="40" applyFont="1" applyFill="1" applyAlignment="1" applyProtection="1">
      <alignment vertical="center"/>
      <protection locked="0"/>
    </xf>
    <xf numFmtId="0" fontId="24" fillId="0" borderId="0" xfId="40" applyFont="1" applyFill="1" applyAlignment="1" applyProtection="1">
      <alignment horizontal="right" vertical="center"/>
    </xf>
    <xf numFmtId="0" fontId="24" fillId="0" borderId="0" xfId="40" applyFont="1" applyFill="1" applyAlignment="1" applyProtection="1">
      <alignment vertical="center" wrapText="1"/>
    </xf>
    <xf numFmtId="164" fontId="24" fillId="0" borderId="0" xfId="40" applyNumberFormat="1" applyFont="1" applyFill="1" applyAlignment="1" applyProtection="1">
      <alignment vertical="center"/>
      <protection locked="0"/>
    </xf>
    <xf numFmtId="4" fontId="24" fillId="0" borderId="0" xfId="40" applyNumberFormat="1" applyFont="1" applyFill="1" applyAlignment="1" applyProtection="1">
      <alignment vertical="center"/>
      <protection locked="0"/>
    </xf>
    <xf numFmtId="3" fontId="24" fillId="0" borderId="0" xfId="4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/>
    <xf numFmtId="0" fontId="24" fillId="0" borderId="0" xfId="0" applyFont="1" applyFill="1"/>
    <xf numFmtId="0" fontId="28" fillId="0" borderId="0" xfId="41" applyFont="1" applyFill="1" applyAlignment="1"/>
    <xf numFmtId="0" fontId="14" fillId="0" borderId="0" xfId="40" applyFont="1" applyFill="1" applyBorder="1" applyAlignment="1" applyProtection="1">
      <alignment horizontal="left" vertical="center" wrapText="1"/>
    </xf>
    <xf numFmtId="3" fontId="14" fillId="0" borderId="0" xfId="4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6" fillId="0" borderId="5" xfId="42" applyNumberFormat="1" applyFont="1" applyFill="1" applyBorder="1" applyAlignment="1" applyProtection="1">
      <alignment horizontal="center" vertical="center" wrapText="1"/>
    </xf>
    <xf numFmtId="0" fontId="24" fillId="0" borderId="5" xfId="42" applyNumberFormat="1" applyFont="1" applyFill="1" applyBorder="1" applyAlignment="1" applyProtection="1">
      <alignment horizontal="center" vertical="center" wrapText="1"/>
    </xf>
    <xf numFmtId="0" fontId="11" fillId="0" borderId="5" xfId="42" applyFont="1" applyFill="1" applyBorder="1" applyAlignment="1">
      <alignment horizontal="center" vertical="center" wrapText="1"/>
    </xf>
    <xf numFmtId="49" fontId="11" fillId="0" borderId="5" xfId="40" applyNumberFormat="1" applyFont="1" applyFill="1" applyBorder="1" applyAlignment="1" applyProtection="1">
      <alignment horizontal="center" vertical="center" wrapText="1"/>
    </xf>
    <xf numFmtId="49" fontId="11" fillId="0" borderId="5" xfId="40" applyNumberFormat="1" applyFont="1" applyFill="1" applyBorder="1" applyAlignment="1" applyProtection="1">
      <alignment horizontal="left" vertical="center" wrapText="1"/>
    </xf>
    <xf numFmtId="0" fontId="17" fillId="0" borderId="5" xfId="40" applyFont="1" applyFill="1" applyBorder="1" applyAlignment="1" applyProtection="1">
      <alignment horizontal="center" vertical="center" wrapText="1"/>
    </xf>
    <xf numFmtId="3" fontId="17" fillId="0" borderId="5" xfId="40" applyNumberFormat="1" applyFont="1" applyFill="1" applyBorder="1" applyAlignment="1">
      <alignment horizontal="right" vertical="center"/>
    </xf>
    <xf numFmtId="0" fontId="11" fillId="0" borderId="5" xfId="40" applyFont="1" applyFill="1" applyBorder="1" applyAlignment="1" applyProtection="1">
      <alignment horizontal="center" vertical="center"/>
    </xf>
    <xf numFmtId="3" fontId="17" fillId="0" borderId="5" xfId="42" applyNumberFormat="1" applyFont="1" applyFill="1" applyBorder="1" applyAlignment="1">
      <alignment horizontal="right" vertical="center" wrapText="1"/>
    </xf>
    <xf numFmtId="49" fontId="17" fillId="0" borderId="5" xfId="40" applyNumberFormat="1" applyFont="1" applyFill="1" applyBorder="1" applyAlignment="1" applyProtection="1">
      <alignment horizontal="center" vertical="center" wrapText="1"/>
    </xf>
    <xf numFmtId="0" fontId="19" fillId="0" borderId="5" xfId="40" applyFont="1" applyFill="1" applyBorder="1" applyAlignment="1">
      <alignment horizontal="center" vertical="center" wrapText="1"/>
    </xf>
    <xf numFmtId="0" fontId="11" fillId="0" borderId="5" xfId="40" applyNumberFormat="1" applyFont="1" applyFill="1" applyBorder="1" applyAlignment="1" applyProtection="1">
      <alignment horizontal="left" vertical="center" wrapText="1"/>
    </xf>
    <xf numFmtId="3" fontId="11" fillId="0" borderId="5" xfId="40" applyNumberFormat="1" applyFont="1" applyFill="1" applyBorder="1" applyAlignment="1">
      <alignment horizontal="right" vertical="center"/>
    </xf>
    <xf numFmtId="3" fontId="11" fillId="0" borderId="5" xfId="42" applyNumberFormat="1" applyFont="1" applyFill="1" applyBorder="1" applyAlignment="1">
      <alignment horizontal="right" vertical="center" wrapText="1"/>
    </xf>
    <xf numFmtId="0" fontId="11" fillId="0" borderId="5" xfId="40" applyFont="1" applyFill="1" applyBorder="1" applyAlignment="1" applyProtection="1">
      <alignment horizontal="center" vertical="center" wrapText="1"/>
    </xf>
    <xf numFmtId="3" fontId="11" fillId="0" borderId="5" xfId="40" applyNumberFormat="1" applyFont="1" applyFill="1" applyBorder="1" applyAlignment="1" applyProtection="1">
      <alignment horizontal="right" vertical="center"/>
    </xf>
    <xf numFmtId="3" fontId="17" fillId="0" borderId="5" xfId="40" applyNumberFormat="1" applyFont="1" applyFill="1" applyBorder="1" applyAlignment="1" applyProtection="1">
      <alignment horizontal="right" vertical="center"/>
    </xf>
    <xf numFmtId="3" fontId="17" fillId="0" borderId="5" xfId="40" applyNumberFormat="1" applyFont="1" applyFill="1" applyBorder="1" applyAlignment="1">
      <alignment vertical="center"/>
    </xf>
    <xf numFmtId="49" fontId="20" fillId="0" borderId="5" xfId="40" applyNumberFormat="1" applyFont="1" applyFill="1" applyBorder="1" applyAlignment="1" applyProtection="1">
      <alignment horizontal="center" vertical="center" wrapText="1"/>
    </xf>
    <xf numFmtId="0" fontId="20" fillId="0" borderId="5" xfId="40" applyFont="1" applyFill="1" applyBorder="1" applyAlignment="1" applyProtection="1">
      <alignment horizontal="center" vertical="center"/>
    </xf>
    <xf numFmtId="49" fontId="20" fillId="0" borderId="5" xfId="40" applyNumberFormat="1" applyFont="1" applyFill="1" applyBorder="1" applyAlignment="1" applyProtection="1">
      <alignment horizontal="left" vertical="center" wrapText="1"/>
    </xf>
    <xf numFmtId="3" fontId="20" fillId="0" borderId="5" xfId="40" applyNumberFormat="1" applyFont="1" applyFill="1" applyBorder="1" applyAlignment="1">
      <alignment horizontal="right" vertical="center"/>
    </xf>
    <xf numFmtId="3" fontId="21" fillId="0" borderId="5" xfId="40" applyNumberFormat="1" applyFont="1" applyFill="1" applyBorder="1" applyAlignment="1">
      <alignment horizontal="right" vertical="center"/>
    </xf>
    <xf numFmtId="0" fontId="11" fillId="0" borderId="5" xfId="4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>
      <alignment horizontal="left" vertical="center" wrapText="1"/>
    </xf>
    <xf numFmtId="0" fontId="11" fillId="0" borderId="5" xfId="4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21" fillId="0" borderId="5" xfId="40" applyNumberFormat="1" applyFont="1" applyFill="1" applyBorder="1" applyAlignment="1" applyProtection="1">
      <alignment horizontal="left" vertical="center" wrapText="1"/>
    </xf>
    <xf numFmtId="49" fontId="11" fillId="0" borderId="5" xfId="42" applyNumberFormat="1" applyFont="1" applyFill="1" applyBorder="1" applyAlignment="1" applyProtection="1">
      <alignment horizontal="center" vertical="center" wrapText="1"/>
    </xf>
    <xf numFmtId="0" fontId="22" fillId="0" borderId="5" xfId="42" applyFont="1" applyFill="1" applyBorder="1" applyAlignment="1">
      <alignment horizontal="left" vertical="top" wrapText="1"/>
    </xf>
    <xf numFmtId="0" fontId="11" fillId="0" borderId="5" xfId="42" applyFont="1" applyFill="1" applyBorder="1" applyAlignment="1" applyProtection="1">
      <alignment horizontal="center" vertical="center"/>
    </xf>
    <xf numFmtId="3" fontId="11" fillId="0" borderId="5" xfId="42" applyNumberFormat="1" applyFont="1" applyFill="1" applyBorder="1" applyAlignment="1">
      <alignment horizontal="right" vertical="center"/>
    </xf>
    <xf numFmtId="3" fontId="17" fillId="0" borderId="5" xfId="42" applyNumberFormat="1" applyFont="1" applyFill="1" applyBorder="1" applyAlignment="1">
      <alignment horizontal="right" vertical="center"/>
    </xf>
    <xf numFmtId="0" fontId="17" fillId="0" borderId="5" xfId="40" applyFont="1" applyFill="1" applyBorder="1" applyAlignment="1" applyProtection="1">
      <alignment horizontal="center" vertical="top" wrapText="1"/>
    </xf>
    <xf numFmtId="0" fontId="21" fillId="0" borderId="5" xfId="40" applyFont="1" applyFill="1" applyBorder="1" applyAlignment="1" applyProtection="1">
      <alignment horizontal="center" vertical="top" wrapText="1"/>
    </xf>
    <xf numFmtId="3" fontId="14" fillId="0" borderId="5" xfId="4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11" fillId="0" borderId="5" xfId="40" applyFont="1" applyFill="1" applyBorder="1" applyAlignment="1">
      <alignment horizontal="center" vertical="center" wrapText="1"/>
    </xf>
    <xf numFmtId="0" fontId="11" fillId="0" borderId="5" xfId="40" applyFont="1" applyFill="1" applyBorder="1" applyAlignment="1" applyProtection="1">
      <alignment horizontal="center" vertical="top" wrapText="1"/>
    </xf>
    <xf numFmtId="0" fontId="15" fillId="0" borderId="5" xfId="0" applyFont="1" applyFill="1" applyBorder="1"/>
    <xf numFmtId="49" fontId="11" fillId="0" borderId="5" xfId="40" applyNumberFormat="1" applyFont="1" applyFill="1" applyBorder="1" applyAlignment="1" applyProtection="1">
      <alignment vertical="center" wrapText="1"/>
    </xf>
    <xf numFmtId="0" fontId="17" fillId="0" borderId="6" xfId="40" applyFont="1" applyFill="1" applyBorder="1" applyAlignment="1" applyProtection="1">
      <alignment horizontal="center" vertical="top" wrapText="1"/>
    </xf>
    <xf numFmtId="0" fontId="16" fillId="0" borderId="5" xfId="42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left" vertical="center" wrapText="1"/>
    </xf>
    <xf numFmtId="0" fontId="23" fillId="0" borderId="0" xfId="40" applyFont="1" applyFill="1" applyAlignment="1" applyProtection="1">
      <alignment horizontal="left" vertical="center"/>
    </xf>
    <xf numFmtId="0" fontId="24" fillId="0" borderId="0" xfId="40" applyFont="1" applyFill="1" applyAlignment="1" applyProtection="1">
      <alignment horizontal="left" vertical="center"/>
    </xf>
    <xf numFmtId="0" fontId="27" fillId="0" borderId="0" xfId="41" applyFont="1" applyFill="1" applyBorder="1" applyAlignment="1">
      <alignment horizontal="left" wrapText="1"/>
    </xf>
    <xf numFmtId="0" fontId="27" fillId="0" borderId="0" xfId="41" applyFont="1" applyFill="1" applyBorder="1" applyAlignment="1">
      <alignment horizontal="left"/>
    </xf>
    <xf numFmtId="0" fontId="14" fillId="0" borderId="5" xfId="40" applyFont="1" applyFill="1" applyBorder="1" applyAlignment="1" applyProtection="1">
      <alignment horizontal="left" vertical="center" wrapText="1"/>
    </xf>
    <xf numFmtId="0" fontId="12" fillId="0" borderId="0" xfId="42" applyNumberFormat="1" applyFont="1" applyFill="1" applyBorder="1" applyAlignment="1" applyProtection="1">
      <alignment horizontal="left" vertical="center" wrapText="1"/>
    </xf>
    <xf numFmtId="0" fontId="13" fillId="0" borderId="0" xfId="42" applyNumberFormat="1" applyFont="1" applyFill="1" applyBorder="1" applyAlignment="1" applyProtection="1">
      <alignment horizontal="center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ичайний_Додаток _ 3 зм_ни 4575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_Дод 7 РП 30.01.12" xfId="40"/>
    <cellStyle name="Обычный_Додаток 6 джерела.." xfId="41"/>
    <cellStyle name="Обычный_Додаток7 програми" xfId="42"/>
    <cellStyle name="Примечание 2" xfId="43"/>
    <cellStyle name="Стиль 1" xfId="44"/>
    <cellStyle name="Текст попередження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40"/>
  <sheetViews>
    <sheetView showZeros="0" tabSelected="1" view="pageBreakPreview" zoomScaleNormal="100" zoomScaleSheetLayoutView="100" workbookViewId="0">
      <selection activeCell="H1" sqref="H1:I1"/>
    </sheetView>
  </sheetViews>
  <sheetFormatPr defaultColWidth="9.83203125" defaultRowHeight="12.75" x14ac:dyDescent="0.2"/>
  <cols>
    <col min="1" max="1" width="15.83203125" style="10" customWidth="1"/>
    <col min="2" max="2" width="12" style="10" customWidth="1"/>
    <col min="3" max="3" width="15.83203125" style="10" hidden="1" customWidth="1"/>
    <col min="4" max="4" width="13.6640625" style="10" customWidth="1"/>
    <col min="5" max="5" width="66.1640625" style="11" customWidth="1"/>
    <col min="6" max="6" width="62.1640625" style="9" customWidth="1"/>
    <col min="7" max="7" width="22" style="9" customWidth="1"/>
    <col min="8" max="8" width="25.6640625" style="9" customWidth="1"/>
    <col min="9" max="9" width="25.5" style="9" customWidth="1"/>
    <col min="10" max="21" width="20.1640625" style="9" customWidth="1"/>
    <col min="22" max="49" width="9.83203125" style="9" customWidth="1"/>
    <col min="50" max="67" width="67.6640625" style="9" customWidth="1"/>
    <col min="68" max="16384" width="9.83203125" style="9"/>
  </cols>
  <sheetData>
    <row r="1" spans="1:10" ht="16.5" x14ac:dyDescent="0.2">
      <c r="A1" s="8"/>
      <c r="B1" s="8"/>
      <c r="C1" s="8"/>
      <c r="D1" s="8"/>
      <c r="E1" s="8"/>
      <c r="F1" s="8"/>
      <c r="H1" s="66" t="s">
        <v>546</v>
      </c>
      <c r="I1" s="66"/>
      <c r="J1" s="58"/>
    </row>
    <row r="2" spans="1:10" ht="16.5" x14ac:dyDescent="0.2">
      <c r="A2" s="8"/>
      <c r="B2" s="8"/>
      <c r="C2" s="8"/>
      <c r="D2" s="8"/>
      <c r="E2" s="8"/>
      <c r="F2" s="8"/>
      <c r="H2" s="66" t="s">
        <v>507</v>
      </c>
      <c r="I2" s="66"/>
      <c r="J2" s="58"/>
    </row>
    <row r="3" spans="1:10" ht="16.5" customHeight="1" x14ac:dyDescent="0.2">
      <c r="A3" s="8"/>
      <c r="B3" s="8"/>
      <c r="C3" s="8"/>
      <c r="D3" s="8"/>
      <c r="E3" s="8"/>
      <c r="F3" s="8"/>
      <c r="G3" s="1"/>
      <c r="H3" s="72"/>
      <c r="I3" s="72"/>
    </row>
    <row r="4" spans="1:10" ht="22.5" customHeight="1" x14ac:dyDescent="0.3">
      <c r="A4" s="73" t="s">
        <v>431</v>
      </c>
      <c r="B4" s="73"/>
      <c r="C4" s="73"/>
      <c r="D4" s="73"/>
      <c r="E4" s="73"/>
      <c r="F4" s="73"/>
      <c r="G4" s="73"/>
      <c r="H4" s="73"/>
      <c r="I4" s="73"/>
    </row>
    <row r="5" spans="1:10" ht="17.25" customHeight="1" x14ac:dyDescent="0.2">
      <c r="A5" s="2"/>
      <c r="B5" s="2"/>
      <c r="C5" s="2"/>
      <c r="D5" s="2"/>
      <c r="E5" s="2"/>
      <c r="F5" s="2"/>
      <c r="G5" s="2"/>
      <c r="H5" s="2"/>
      <c r="I5" s="20" t="s">
        <v>0</v>
      </c>
    </row>
    <row r="6" spans="1:10" ht="74.25" customHeight="1" x14ac:dyDescent="0.2">
      <c r="A6" s="21" t="s">
        <v>178</v>
      </c>
      <c r="B6" s="22" t="s">
        <v>429</v>
      </c>
      <c r="C6" s="22" t="s">
        <v>179</v>
      </c>
      <c r="D6" s="59" t="s">
        <v>432</v>
      </c>
      <c r="E6" s="22" t="s">
        <v>430</v>
      </c>
      <c r="F6" s="23" t="s">
        <v>1</v>
      </c>
      <c r="G6" s="23" t="s">
        <v>2</v>
      </c>
      <c r="H6" s="23" t="s">
        <v>3</v>
      </c>
      <c r="I6" s="23" t="s">
        <v>4</v>
      </c>
    </row>
    <row r="7" spans="1:10" s="4" customFormat="1" ht="43.5" customHeight="1" x14ac:dyDescent="0.2">
      <c r="A7" s="24"/>
      <c r="B7" s="24"/>
      <c r="C7" s="24"/>
      <c r="D7" s="24"/>
      <c r="E7" s="25"/>
      <c r="F7" s="26" t="s">
        <v>519</v>
      </c>
      <c r="G7" s="27">
        <f>G9</f>
        <v>63380000</v>
      </c>
      <c r="H7" s="27">
        <f>H9</f>
        <v>17000000</v>
      </c>
      <c r="I7" s="27">
        <f>I9</f>
        <v>80380000</v>
      </c>
      <c r="J7" s="3"/>
    </row>
    <row r="8" spans="1:10" ht="20.25" customHeight="1" x14ac:dyDescent="0.2">
      <c r="A8" s="65"/>
      <c r="B8" s="65"/>
      <c r="C8" s="65"/>
      <c r="D8" s="65"/>
      <c r="E8" s="65"/>
      <c r="F8" s="28" t="s">
        <v>5</v>
      </c>
      <c r="G8" s="29"/>
      <c r="H8" s="29"/>
      <c r="I8" s="29"/>
    </row>
    <row r="9" spans="1:10" ht="20.25" customHeight="1" x14ac:dyDescent="0.2">
      <c r="A9" s="30" t="s">
        <v>230</v>
      </c>
      <c r="B9" s="30"/>
      <c r="C9" s="30" t="s">
        <v>121</v>
      </c>
      <c r="D9" s="30"/>
      <c r="E9" s="31" t="s">
        <v>6</v>
      </c>
      <c r="F9" s="28"/>
      <c r="G9" s="29">
        <f>G10</f>
        <v>63380000</v>
      </c>
      <c r="H9" s="29">
        <f>H10</f>
        <v>17000000</v>
      </c>
      <c r="I9" s="29">
        <f>I10</f>
        <v>80380000</v>
      </c>
    </row>
    <row r="10" spans="1:10" ht="20.25" customHeight="1" x14ac:dyDescent="0.2">
      <c r="A10" s="30" t="s">
        <v>231</v>
      </c>
      <c r="B10" s="30"/>
      <c r="C10" s="30" t="s">
        <v>121</v>
      </c>
      <c r="D10" s="30"/>
      <c r="E10" s="31" t="s">
        <v>6</v>
      </c>
      <c r="F10" s="28"/>
      <c r="G10" s="29">
        <f>G18+G11</f>
        <v>63380000</v>
      </c>
      <c r="H10" s="29">
        <f>H18+H11</f>
        <v>17000000</v>
      </c>
      <c r="I10" s="29">
        <f>I18+I11</f>
        <v>80380000</v>
      </c>
    </row>
    <row r="11" spans="1:10" ht="20.25" customHeight="1" x14ac:dyDescent="0.2">
      <c r="A11" s="24" t="s">
        <v>232</v>
      </c>
      <c r="B11" s="24" t="s">
        <v>229</v>
      </c>
      <c r="C11" s="30"/>
      <c r="D11" s="24" t="s">
        <v>26</v>
      </c>
      <c r="E11" s="32" t="s">
        <v>435</v>
      </c>
      <c r="F11" s="28"/>
      <c r="G11" s="34">
        <f>G15+G17+G14</f>
        <v>60000000</v>
      </c>
      <c r="H11" s="34">
        <f>H15+H17+H14</f>
        <v>17000000</v>
      </c>
      <c r="I11" s="29">
        <f>I15+I17+I14</f>
        <v>77000000</v>
      </c>
    </row>
    <row r="12" spans="1:10" ht="89.25" hidden="1" customHeight="1" x14ac:dyDescent="0.2">
      <c r="A12" s="24" t="s">
        <v>232</v>
      </c>
      <c r="B12" s="24" t="s">
        <v>229</v>
      </c>
      <c r="C12" s="24" t="s">
        <v>25</v>
      </c>
      <c r="D12" s="24" t="s">
        <v>26</v>
      </c>
      <c r="E12" s="32" t="s">
        <v>153</v>
      </c>
      <c r="F12" s="28"/>
      <c r="G12" s="33"/>
      <c r="H12" s="34"/>
      <c r="I12" s="29">
        <f>SUM(G12,H12)</f>
        <v>0</v>
      </c>
    </row>
    <row r="13" spans="1:10" ht="19.5" customHeight="1" x14ac:dyDescent="0.2">
      <c r="A13" s="24"/>
      <c r="B13" s="24"/>
      <c r="C13" s="24"/>
      <c r="D13" s="24"/>
      <c r="E13" s="32" t="s">
        <v>5</v>
      </c>
      <c r="F13" s="28"/>
      <c r="G13" s="33"/>
      <c r="H13" s="34"/>
      <c r="I13" s="29"/>
    </row>
    <row r="14" spans="1:10" ht="45" x14ac:dyDescent="0.2">
      <c r="A14" s="24" t="s">
        <v>462</v>
      </c>
      <c r="B14" s="24" t="s">
        <v>463</v>
      </c>
      <c r="C14" s="24" t="s">
        <v>25</v>
      </c>
      <c r="D14" s="24" t="s">
        <v>26</v>
      </c>
      <c r="E14" s="32" t="s">
        <v>464</v>
      </c>
      <c r="F14" s="28"/>
      <c r="G14" s="33">
        <v>60000000</v>
      </c>
      <c r="H14" s="34"/>
      <c r="I14" s="29">
        <f>SUM(G14,H14)</f>
        <v>60000000</v>
      </c>
    </row>
    <row r="15" spans="1:10" ht="107.25" customHeight="1" x14ac:dyDescent="0.2">
      <c r="A15" s="24" t="s">
        <v>436</v>
      </c>
      <c r="B15" s="24" t="s">
        <v>437</v>
      </c>
      <c r="C15" s="24" t="s">
        <v>25</v>
      </c>
      <c r="D15" s="24" t="s">
        <v>26</v>
      </c>
      <c r="E15" s="32" t="s">
        <v>461</v>
      </c>
      <c r="F15" s="28"/>
      <c r="G15" s="33">
        <v>0</v>
      </c>
      <c r="H15" s="34">
        <v>11000000</v>
      </c>
      <c r="I15" s="29">
        <f>SUM(G15,H15)</f>
        <v>11000000</v>
      </c>
    </row>
    <row r="16" spans="1:10" ht="45.75" hidden="1" customHeight="1" x14ac:dyDescent="0.2">
      <c r="A16" s="24" t="s">
        <v>232</v>
      </c>
      <c r="B16" s="24" t="s">
        <v>229</v>
      </c>
      <c r="C16" s="24" t="s">
        <v>25</v>
      </c>
      <c r="D16" s="24" t="s">
        <v>26</v>
      </c>
      <c r="E16" s="32" t="s">
        <v>158</v>
      </c>
      <c r="F16" s="28"/>
      <c r="G16" s="33"/>
      <c r="H16" s="34"/>
      <c r="I16" s="29">
        <f>G16+H16</f>
        <v>0</v>
      </c>
    </row>
    <row r="17" spans="1:10" ht="45.75" customHeight="1" x14ac:dyDescent="0.2">
      <c r="A17" s="24" t="s">
        <v>438</v>
      </c>
      <c r="B17" s="24" t="s">
        <v>439</v>
      </c>
      <c r="C17" s="24" t="s">
        <v>25</v>
      </c>
      <c r="D17" s="24" t="s">
        <v>26</v>
      </c>
      <c r="E17" s="32" t="s">
        <v>443</v>
      </c>
      <c r="F17" s="28"/>
      <c r="G17" s="33">
        <v>0</v>
      </c>
      <c r="H17" s="34">
        <v>6000000</v>
      </c>
      <c r="I17" s="29">
        <f>G17+H17</f>
        <v>6000000</v>
      </c>
    </row>
    <row r="18" spans="1:10" ht="30" customHeight="1" x14ac:dyDescent="0.2">
      <c r="A18" s="24" t="s">
        <v>233</v>
      </c>
      <c r="B18" s="24" t="s">
        <v>419</v>
      </c>
      <c r="C18" s="24" t="s">
        <v>122</v>
      </c>
      <c r="D18" s="24" t="s">
        <v>123</v>
      </c>
      <c r="E18" s="25" t="s">
        <v>424</v>
      </c>
      <c r="F18" s="28"/>
      <c r="G18" s="33">
        <f>G19</f>
        <v>3380000</v>
      </c>
      <c r="H18" s="33">
        <f>H19</f>
        <v>0</v>
      </c>
      <c r="I18" s="27">
        <f>I19</f>
        <v>3380000</v>
      </c>
    </row>
    <row r="19" spans="1:10" ht="29.25" customHeight="1" x14ac:dyDescent="0.2">
      <c r="A19" s="24" t="s">
        <v>425</v>
      </c>
      <c r="B19" s="24" t="s">
        <v>426</v>
      </c>
      <c r="C19" s="24"/>
      <c r="D19" s="24" t="s">
        <v>123</v>
      </c>
      <c r="E19" s="25" t="s">
        <v>427</v>
      </c>
      <c r="F19" s="28"/>
      <c r="G19" s="33">
        <v>3380000</v>
      </c>
      <c r="H19" s="29">
        <v>0</v>
      </c>
      <c r="I19" s="29">
        <f>SUM(G19,H19)</f>
        <v>3380000</v>
      </c>
    </row>
    <row r="20" spans="1:10" s="4" customFormat="1" ht="43.5" customHeight="1" x14ac:dyDescent="0.2">
      <c r="A20" s="24"/>
      <c r="B20" s="24"/>
      <c r="C20" s="24"/>
      <c r="D20" s="24"/>
      <c r="E20" s="25"/>
      <c r="F20" s="26" t="s">
        <v>8</v>
      </c>
      <c r="G20" s="27">
        <f>G22</f>
        <v>256251099</v>
      </c>
      <c r="H20" s="27">
        <f>H22</f>
        <v>0</v>
      </c>
      <c r="I20" s="27">
        <f>I22</f>
        <v>256251099</v>
      </c>
      <c r="J20" s="3"/>
    </row>
    <row r="21" spans="1:10" s="4" customFormat="1" ht="15" x14ac:dyDescent="0.2">
      <c r="A21" s="35"/>
      <c r="B21" s="35"/>
      <c r="C21" s="35"/>
      <c r="D21" s="35"/>
      <c r="E21" s="35"/>
      <c r="F21" s="28" t="s">
        <v>5</v>
      </c>
      <c r="G21" s="36"/>
      <c r="H21" s="36"/>
      <c r="I21" s="37"/>
      <c r="J21" s="3"/>
    </row>
    <row r="22" spans="1:10" s="4" customFormat="1" ht="28.5" x14ac:dyDescent="0.2">
      <c r="A22" s="30" t="s">
        <v>234</v>
      </c>
      <c r="B22" s="30"/>
      <c r="C22" s="30" t="s">
        <v>9</v>
      </c>
      <c r="D22" s="30"/>
      <c r="E22" s="31" t="s">
        <v>10</v>
      </c>
      <c r="F22" s="28"/>
      <c r="G22" s="38">
        <f>G23</f>
        <v>256251099</v>
      </c>
      <c r="H22" s="38">
        <f>H23</f>
        <v>0</v>
      </c>
      <c r="I22" s="38">
        <f>I23</f>
        <v>256251099</v>
      </c>
      <c r="J22" s="3"/>
    </row>
    <row r="23" spans="1:10" s="4" customFormat="1" ht="28.5" x14ac:dyDescent="0.2">
      <c r="A23" s="30" t="s">
        <v>235</v>
      </c>
      <c r="B23" s="30"/>
      <c r="C23" s="30" t="s">
        <v>9</v>
      </c>
      <c r="D23" s="30"/>
      <c r="E23" s="31" t="s">
        <v>10</v>
      </c>
      <c r="F23" s="28"/>
      <c r="G23" s="38">
        <f>G24+G30</f>
        <v>256251099</v>
      </c>
      <c r="H23" s="38">
        <f>H24+H30</f>
        <v>0</v>
      </c>
      <c r="I23" s="38">
        <f>I24+I30</f>
        <v>256251099</v>
      </c>
      <c r="J23" s="3"/>
    </row>
    <row r="24" spans="1:10" s="6" customFormat="1" ht="21.75" customHeight="1" x14ac:dyDescent="0.2">
      <c r="A24" s="24" t="s">
        <v>366</v>
      </c>
      <c r="B24" s="24" t="s">
        <v>365</v>
      </c>
      <c r="C24" s="39"/>
      <c r="D24" s="39"/>
      <c r="E24" s="25" t="s">
        <v>364</v>
      </c>
      <c r="F24" s="40"/>
      <c r="G24" s="33">
        <f>G25+G26+G29</f>
        <v>81061611</v>
      </c>
      <c r="H24" s="33">
        <f>H25+H26+H29</f>
        <v>0</v>
      </c>
      <c r="I24" s="27">
        <f>I25+I26+I29</f>
        <v>81061611</v>
      </c>
      <c r="J24" s="5"/>
    </row>
    <row r="25" spans="1:10" s="4" customFormat="1" ht="30" x14ac:dyDescent="0.2">
      <c r="A25" s="24" t="s">
        <v>238</v>
      </c>
      <c r="B25" s="24">
        <v>2213</v>
      </c>
      <c r="C25" s="24" t="s">
        <v>14</v>
      </c>
      <c r="D25" s="24" t="s">
        <v>12</v>
      </c>
      <c r="E25" s="25" t="s">
        <v>239</v>
      </c>
      <c r="F25" s="28"/>
      <c r="G25" s="33">
        <v>833456</v>
      </c>
      <c r="H25" s="33">
        <v>0</v>
      </c>
      <c r="I25" s="27">
        <f>SUM(G25,H25)</f>
        <v>833456</v>
      </c>
      <c r="J25" s="3"/>
    </row>
    <row r="26" spans="1:10" s="4" customFormat="1" ht="30" x14ac:dyDescent="0.2">
      <c r="A26" s="24" t="s">
        <v>240</v>
      </c>
      <c r="B26" s="24">
        <v>2214</v>
      </c>
      <c r="C26" s="24" t="s">
        <v>15</v>
      </c>
      <c r="D26" s="24" t="s">
        <v>12</v>
      </c>
      <c r="E26" s="25" t="s">
        <v>241</v>
      </c>
      <c r="F26" s="28"/>
      <c r="G26" s="33">
        <v>73750284</v>
      </c>
      <c r="H26" s="33">
        <v>0</v>
      </c>
      <c r="I26" s="27">
        <f>SUM(G26,H26)</f>
        <v>73750284</v>
      </c>
      <c r="J26" s="3"/>
    </row>
    <row r="27" spans="1:10" s="4" customFormat="1" ht="15" x14ac:dyDescent="0.2">
      <c r="A27" s="24"/>
      <c r="B27" s="24"/>
      <c r="C27" s="24"/>
      <c r="D27" s="24"/>
      <c r="E27" s="41" t="s">
        <v>5</v>
      </c>
      <c r="F27" s="28"/>
      <c r="G27" s="33"/>
      <c r="H27" s="33"/>
      <c r="I27" s="27"/>
      <c r="J27" s="3"/>
    </row>
    <row r="28" spans="1:10" s="6" customFormat="1" ht="15" x14ac:dyDescent="0.2">
      <c r="A28" s="39"/>
      <c r="B28" s="39"/>
      <c r="C28" s="39"/>
      <c r="D28" s="39"/>
      <c r="E28" s="41" t="s">
        <v>13</v>
      </c>
      <c r="F28" s="40"/>
      <c r="G28" s="42">
        <v>73613700</v>
      </c>
      <c r="H28" s="42">
        <v>0</v>
      </c>
      <c r="I28" s="43">
        <f>SUM(G28,H28)</f>
        <v>73613700</v>
      </c>
      <c r="J28" s="5"/>
    </row>
    <row r="29" spans="1:10" s="4" customFormat="1" ht="15" x14ac:dyDescent="0.2">
      <c r="A29" s="24" t="s">
        <v>242</v>
      </c>
      <c r="B29" s="24">
        <v>2215</v>
      </c>
      <c r="C29" s="24" t="s">
        <v>16</v>
      </c>
      <c r="D29" s="24" t="s">
        <v>12</v>
      </c>
      <c r="E29" s="25" t="s">
        <v>114</v>
      </c>
      <c r="F29" s="44"/>
      <c r="G29" s="33">
        <v>6477871</v>
      </c>
      <c r="H29" s="33">
        <v>0</v>
      </c>
      <c r="I29" s="27">
        <f>SUM(G29,H29)</f>
        <v>6477871</v>
      </c>
      <c r="J29" s="3"/>
    </row>
    <row r="30" spans="1:10" s="4" customFormat="1" ht="15" x14ac:dyDescent="0.2">
      <c r="A30" s="24" t="s">
        <v>236</v>
      </c>
      <c r="B30" s="24" t="s">
        <v>420</v>
      </c>
      <c r="C30" s="24" t="s">
        <v>11</v>
      </c>
      <c r="D30" s="24" t="s">
        <v>12</v>
      </c>
      <c r="E30" s="25" t="s">
        <v>237</v>
      </c>
      <c r="F30" s="44"/>
      <c r="G30" s="33">
        <v>175189488</v>
      </c>
      <c r="H30" s="33">
        <v>0</v>
      </c>
      <c r="I30" s="27">
        <f>G30+H30</f>
        <v>175189488</v>
      </c>
      <c r="J30" s="3"/>
    </row>
    <row r="31" spans="1:10" s="4" customFormat="1" ht="15" x14ac:dyDescent="0.2">
      <c r="A31" s="24"/>
      <c r="B31" s="24"/>
      <c r="C31" s="24"/>
      <c r="D31" s="24"/>
      <c r="E31" s="45" t="s">
        <v>5</v>
      </c>
      <c r="F31" s="44"/>
      <c r="G31" s="33"/>
      <c r="H31" s="33"/>
      <c r="I31" s="27"/>
      <c r="J31" s="3"/>
    </row>
    <row r="32" spans="1:10" s="4" customFormat="1" ht="15" x14ac:dyDescent="0.2">
      <c r="A32" s="39"/>
      <c r="B32" s="39"/>
      <c r="C32" s="39"/>
      <c r="D32" s="39"/>
      <c r="E32" s="41" t="s">
        <v>13</v>
      </c>
      <c r="F32" s="44"/>
      <c r="G32" s="42">
        <v>47737984</v>
      </c>
      <c r="H32" s="42">
        <v>0</v>
      </c>
      <c r="I32" s="43">
        <f>G32+H32</f>
        <v>47737984</v>
      </c>
      <c r="J32" s="3"/>
    </row>
    <row r="33" spans="1:10" s="4" customFormat="1" ht="40.5" customHeight="1" x14ac:dyDescent="0.2">
      <c r="A33" s="30"/>
      <c r="B33" s="30"/>
      <c r="C33" s="30"/>
      <c r="D33" s="30"/>
      <c r="E33" s="31"/>
      <c r="F33" s="26" t="s">
        <v>140</v>
      </c>
      <c r="G33" s="27">
        <f>G35</f>
        <v>3473025</v>
      </c>
      <c r="H33" s="27">
        <f>H35</f>
        <v>19149400</v>
      </c>
      <c r="I33" s="27">
        <f>I35</f>
        <v>22622425</v>
      </c>
      <c r="J33" s="3"/>
    </row>
    <row r="34" spans="1:10" s="4" customFormat="1" ht="15" x14ac:dyDescent="0.2">
      <c r="A34" s="35"/>
      <c r="B34" s="35"/>
      <c r="C34" s="35"/>
      <c r="D34" s="35"/>
      <c r="E34" s="35"/>
      <c r="F34" s="28" t="s">
        <v>5</v>
      </c>
      <c r="G34" s="36"/>
      <c r="H34" s="36"/>
      <c r="I34" s="37"/>
      <c r="J34" s="3"/>
    </row>
    <row r="35" spans="1:10" s="4" customFormat="1" ht="28.5" x14ac:dyDescent="0.2">
      <c r="A35" s="30" t="s">
        <v>243</v>
      </c>
      <c r="B35" s="30"/>
      <c r="C35" s="30" t="s">
        <v>17</v>
      </c>
      <c r="D35" s="30"/>
      <c r="E35" s="31" t="s">
        <v>18</v>
      </c>
      <c r="F35" s="26"/>
      <c r="G35" s="27">
        <f>G36</f>
        <v>3473025</v>
      </c>
      <c r="H35" s="27">
        <f>H36</f>
        <v>19149400</v>
      </c>
      <c r="I35" s="27">
        <f>I36</f>
        <v>22622425</v>
      </c>
      <c r="J35" s="3"/>
    </row>
    <row r="36" spans="1:10" s="4" customFormat="1" ht="28.5" x14ac:dyDescent="0.2">
      <c r="A36" s="30" t="s">
        <v>244</v>
      </c>
      <c r="B36" s="30"/>
      <c r="C36" s="30" t="s">
        <v>17</v>
      </c>
      <c r="D36" s="30"/>
      <c r="E36" s="31" t="s">
        <v>18</v>
      </c>
      <c r="F36" s="26"/>
      <c r="G36" s="27">
        <f>G37+G38+G39</f>
        <v>3473025</v>
      </c>
      <c r="H36" s="27">
        <f>H37+H38+H39</f>
        <v>19149400</v>
      </c>
      <c r="I36" s="27">
        <f>I37+I38+I39</f>
        <v>22622425</v>
      </c>
      <c r="J36" s="3"/>
    </row>
    <row r="37" spans="1:10" s="4" customFormat="1" ht="30" x14ac:dyDescent="0.2">
      <c r="A37" s="24" t="s">
        <v>410</v>
      </c>
      <c r="B37" s="24" t="s">
        <v>409</v>
      </c>
      <c r="C37" s="24" t="s">
        <v>408</v>
      </c>
      <c r="D37" s="24" t="s">
        <v>20</v>
      </c>
      <c r="E37" s="46" t="s">
        <v>411</v>
      </c>
      <c r="F37" s="35"/>
      <c r="G37" s="33">
        <v>1121800</v>
      </c>
      <c r="H37" s="33"/>
      <c r="I37" s="27">
        <f>SUM(G37,H37)</f>
        <v>1121800</v>
      </c>
      <c r="J37" s="3"/>
    </row>
    <row r="38" spans="1:10" s="4" customFormat="1" ht="15" x14ac:dyDescent="0.2">
      <c r="A38" s="24" t="s">
        <v>415</v>
      </c>
      <c r="B38" s="24" t="s">
        <v>412</v>
      </c>
      <c r="C38" s="24">
        <v>70801</v>
      </c>
      <c r="D38" s="24" t="s">
        <v>413</v>
      </c>
      <c r="E38" s="46" t="s">
        <v>414</v>
      </c>
      <c r="F38" s="35"/>
      <c r="G38" s="33">
        <v>2351225</v>
      </c>
      <c r="H38" s="33">
        <v>41600</v>
      </c>
      <c r="I38" s="27">
        <f>SUM(G38,H38)</f>
        <v>2392825</v>
      </c>
      <c r="J38" s="3"/>
    </row>
    <row r="39" spans="1:10" s="4" customFormat="1" ht="15" x14ac:dyDescent="0.2">
      <c r="A39" s="24" t="s">
        <v>245</v>
      </c>
      <c r="B39" s="24" t="s">
        <v>421</v>
      </c>
      <c r="C39" s="24" t="s">
        <v>19</v>
      </c>
      <c r="D39" s="24" t="s">
        <v>20</v>
      </c>
      <c r="E39" s="46" t="s">
        <v>21</v>
      </c>
      <c r="F39" s="35"/>
      <c r="G39" s="33">
        <v>0</v>
      </c>
      <c r="H39" s="33">
        <v>19107800</v>
      </c>
      <c r="I39" s="27">
        <f>SUM(G39,H39)</f>
        <v>19107800</v>
      </c>
      <c r="J39" s="3"/>
    </row>
    <row r="40" spans="1:10" s="4" customFormat="1" ht="45" hidden="1" customHeight="1" x14ac:dyDescent="0.2">
      <c r="A40" s="47" t="s">
        <v>246</v>
      </c>
      <c r="B40" s="24">
        <v>8610</v>
      </c>
      <c r="C40" s="47" t="s">
        <v>159</v>
      </c>
      <c r="D40" s="47" t="s">
        <v>26</v>
      </c>
      <c r="E40" s="48" t="s">
        <v>160</v>
      </c>
      <c r="F40" s="35"/>
      <c r="G40" s="33"/>
      <c r="H40" s="33"/>
      <c r="I40" s="27">
        <f>SUM(G40,H40)</f>
        <v>0</v>
      </c>
      <c r="J40" s="3"/>
    </row>
    <row r="41" spans="1:10" s="4" customFormat="1" ht="30" hidden="1" customHeight="1" x14ac:dyDescent="0.2">
      <c r="A41" s="24" t="s">
        <v>247</v>
      </c>
      <c r="B41" s="24" t="s">
        <v>229</v>
      </c>
      <c r="C41" s="24" t="s">
        <v>25</v>
      </c>
      <c r="D41" s="24" t="s">
        <v>26</v>
      </c>
      <c r="E41" s="25" t="s">
        <v>161</v>
      </c>
      <c r="F41" s="28"/>
      <c r="G41" s="33"/>
      <c r="H41" s="33"/>
      <c r="I41" s="27">
        <f>SUM(G41,H41)</f>
        <v>0</v>
      </c>
      <c r="J41" s="3"/>
    </row>
    <row r="42" spans="1:10" s="4" customFormat="1" ht="45.75" customHeight="1" x14ac:dyDescent="0.2">
      <c r="A42" s="24"/>
      <c r="B42" s="24"/>
      <c r="C42" s="24"/>
      <c r="D42" s="24"/>
      <c r="E42" s="25"/>
      <c r="F42" s="26" t="s">
        <v>520</v>
      </c>
      <c r="G42" s="27">
        <f>G44+G47+G51</f>
        <v>2766641</v>
      </c>
      <c r="H42" s="27">
        <f>H44+H47+H51</f>
        <v>0</v>
      </c>
      <c r="I42" s="27">
        <f>I44+I47+I51</f>
        <v>2766641</v>
      </c>
      <c r="J42" s="3"/>
    </row>
    <row r="43" spans="1:10" s="4" customFormat="1" ht="15" x14ac:dyDescent="0.2">
      <c r="A43" s="35"/>
      <c r="B43" s="35"/>
      <c r="C43" s="35"/>
      <c r="D43" s="35"/>
      <c r="E43" s="35"/>
      <c r="F43" s="28" t="s">
        <v>5</v>
      </c>
      <c r="G43" s="36"/>
      <c r="H43" s="36"/>
      <c r="I43" s="43">
        <f>SUM(G43,H43)</f>
        <v>0</v>
      </c>
      <c r="J43" s="3"/>
    </row>
    <row r="44" spans="1:10" s="4" customFormat="1" ht="30.75" customHeight="1" x14ac:dyDescent="0.2">
      <c r="A44" s="30" t="s">
        <v>243</v>
      </c>
      <c r="B44" s="30"/>
      <c r="C44" s="30" t="s">
        <v>17</v>
      </c>
      <c r="D44" s="30"/>
      <c r="E44" s="31" t="s">
        <v>18</v>
      </c>
      <c r="F44" s="28"/>
      <c r="G44" s="27">
        <f t="shared" ref="G44:I45" si="0">G45</f>
        <v>2175341</v>
      </c>
      <c r="H44" s="27">
        <f t="shared" si="0"/>
        <v>0</v>
      </c>
      <c r="I44" s="27">
        <f t="shared" si="0"/>
        <v>2175341</v>
      </c>
      <c r="J44" s="3"/>
    </row>
    <row r="45" spans="1:10" s="4" customFormat="1" ht="30.75" customHeight="1" x14ac:dyDescent="0.2">
      <c r="A45" s="30" t="s">
        <v>244</v>
      </c>
      <c r="B45" s="30"/>
      <c r="C45" s="30" t="s">
        <v>17</v>
      </c>
      <c r="D45" s="30"/>
      <c r="E45" s="31" t="s">
        <v>18</v>
      </c>
      <c r="F45" s="28"/>
      <c r="G45" s="27">
        <f t="shared" si="0"/>
        <v>2175341</v>
      </c>
      <c r="H45" s="27">
        <f t="shared" si="0"/>
        <v>0</v>
      </c>
      <c r="I45" s="27">
        <f t="shared" si="0"/>
        <v>2175341</v>
      </c>
      <c r="J45" s="3"/>
    </row>
    <row r="46" spans="1:10" s="4" customFormat="1" ht="15" x14ac:dyDescent="0.2">
      <c r="A46" s="24" t="s">
        <v>245</v>
      </c>
      <c r="B46" s="24" t="s">
        <v>421</v>
      </c>
      <c r="C46" s="24" t="s">
        <v>19</v>
      </c>
      <c r="D46" s="24" t="s">
        <v>20</v>
      </c>
      <c r="E46" s="46" t="s">
        <v>21</v>
      </c>
      <c r="F46" s="28"/>
      <c r="G46" s="33">
        <v>2175341</v>
      </c>
      <c r="H46" s="33">
        <v>0</v>
      </c>
      <c r="I46" s="27">
        <f>SUM(G46,H46)</f>
        <v>2175341</v>
      </c>
      <c r="J46" s="3"/>
    </row>
    <row r="47" spans="1:10" s="4" customFormat="1" ht="28.5" x14ac:dyDescent="0.2">
      <c r="A47" s="30" t="s">
        <v>248</v>
      </c>
      <c r="B47" s="30"/>
      <c r="C47" s="30" t="s">
        <v>39</v>
      </c>
      <c r="D47" s="30"/>
      <c r="E47" s="31" t="s">
        <v>40</v>
      </c>
      <c r="F47" s="28"/>
      <c r="G47" s="27">
        <f t="shared" ref="G47:I49" si="1">G48</f>
        <v>131900</v>
      </c>
      <c r="H47" s="27">
        <f t="shared" si="1"/>
        <v>0</v>
      </c>
      <c r="I47" s="27">
        <f t="shared" si="1"/>
        <v>131900</v>
      </c>
      <c r="J47" s="3"/>
    </row>
    <row r="48" spans="1:10" s="4" customFormat="1" ht="28.5" x14ac:dyDescent="0.2">
      <c r="A48" s="30" t="s">
        <v>249</v>
      </c>
      <c r="B48" s="30"/>
      <c r="C48" s="30" t="s">
        <v>39</v>
      </c>
      <c r="D48" s="30"/>
      <c r="E48" s="31" t="s">
        <v>40</v>
      </c>
      <c r="F48" s="28"/>
      <c r="G48" s="27">
        <f t="shared" si="1"/>
        <v>131900</v>
      </c>
      <c r="H48" s="27">
        <f t="shared" si="1"/>
        <v>0</v>
      </c>
      <c r="I48" s="27">
        <f t="shared" si="1"/>
        <v>131900</v>
      </c>
      <c r="J48" s="3"/>
    </row>
    <row r="49" spans="1:10" s="4" customFormat="1" ht="30" x14ac:dyDescent="0.2">
      <c r="A49" s="24" t="s">
        <v>368</v>
      </c>
      <c r="B49" s="24" t="s">
        <v>367</v>
      </c>
      <c r="C49" s="24"/>
      <c r="D49" s="24"/>
      <c r="E49" s="25" t="s">
        <v>369</v>
      </c>
      <c r="F49" s="28"/>
      <c r="G49" s="33">
        <f t="shared" si="1"/>
        <v>131900</v>
      </c>
      <c r="H49" s="33">
        <f t="shared" si="1"/>
        <v>0</v>
      </c>
      <c r="I49" s="27">
        <f t="shared" si="1"/>
        <v>131900</v>
      </c>
      <c r="J49" s="3"/>
    </row>
    <row r="50" spans="1:10" s="4" customFormat="1" ht="30" x14ac:dyDescent="0.2">
      <c r="A50" s="24" t="s">
        <v>250</v>
      </c>
      <c r="B50" s="24">
        <v>3132</v>
      </c>
      <c r="C50" s="24" t="s">
        <v>29</v>
      </c>
      <c r="D50" s="24" t="s">
        <v>30</v>
      </c>
      <c r="E50" s="25" t="s">
        <v>513</v>
      </c>
      <c r="F50" s="28"/>
      <c r="G50" s="33">
        <v>131900</v>
      </c>
      <c r="H50" s="33">
        <v>0</v>
      </c>
      <c r="I50" s="27">
        <f>SUM(G50,H50)</f>
        <v>131900</v>
      </c>
      <c r="J50" s="3"/>
    </row>
    <row r="51" spans="1:10" s="4" customFormat="1" ht="33.4" customHeight="1" x14ac:dyDescent="0.2">
      <c r="A51" s="30" t="s">
        <v>251</v>
      </c>
      <c r="B51" s="30"/>
      <c r="C51" s="30" t="s">
        <v>28</v>
      </c>
      <c r="D51" s="30"/>
      <c r="E51" s="31" t="s">
        <v>105</v>
      </c>
      <c r="F51" s="28"/>
      <c r="G51" s="27">
        <f>G52</f>
        <v>459400</v>
      </c>
      <c r="H51" s="27">
        <f>H52</f>
        <v>0</v>
      </c>
      <c r="I51" s="27">
        <f>I52</f>
        <v>459400</v>
      </c>
      <c r="J51" s="3"/>
    </row>
    <row r="52" spans="1:10" s="4" customFormat="1" ht="33.4" customHeight="1" x14ac:dyDescent="0.2">
      <c r="A52" s="30" t="s">
        <v>252</v>
      </c>
      <c r="B52" s="30"/>
      <c r="C52" s="30" t="s">
        <v>28</v>
      </c>
      <c r="D52" s="30"/>
      <c r="E52" s="31" t="s">
        <v>105</v>
      </c>
      <c r="F52" s="28"/>
      <c r="G52" s="27">
        <f>G54</f>
        <v>459400</v>
      </c>
      <c r="H52" s="27">
        <f>H54</f>
        <v>0</v>
      </c>
      <c r="I52" s="27">
        <f>I54</f>
        <v>459400</v>
      </c>
      <c r="J52" s="3"/>
    </row>
    <row r="53" spans="1:10" s="4" customFormat="1" ht="27.75" customHeight="1" x14ac:dyDescent="0.2">
      <c r="A53" s="24" t="s">
        <v>253</v>
      </c>
      <c r="B53" s="24" t="s">
        <v>473</v>
      </c>
      <c r="C53" s="24"/>
      <c r="D53" s="24"/>
      <c r="E53" s="25" t="s">
        <v>472</v>
      </c>
      <c r="F53" s="28"/>
      <c r="G53" s="33">
        <f>G54</f>
        <v>459400</v>
      </c>
      <c r="H53" s="33">
        <f>H54</f>
        <v>0</v>
      </c>
      <c r="I53" s="27">
        <f>I54</f>
        <v>459400</v>
      </c>
      <c r="J53" s="3"/>
    </row>
    <row r="54" spans="1:10" s="4" customFormat="1" ht="32.25" customHeight="1" x14ac:dyDescent="0.2">
      <c r="A54" s="24" t="s">
        <v>475</v>
      </c>
      <c r="B54" s="24" t="s">
        <v>474</v>
      </c>
      <c r="C54" s="24" t="s">
        <v>31</v>
      </c>
      <c r="D54" s="24" t="s">
        <v>30</v>
      </c>
      <c r="E54" s="25" t="s">
        <v>514</v>
      </c>
      <c r="F54" s="28"/>
      <c r="G54" s="33">
        <v>459400</v>
      </c>
      <c r="H54" s="33"/>
      <c r="I54" s="27">
        <f>SUM(G54,H54)</f>
        <v>459400</v>
      </c>
      <c r="J54" s="3"/>
    </row>
    <row r="55" spans="1:10" s="4" customFormat="1" ht="57.75" x14ac:dyDescent="0.2">
      <c r="A55" s="24"/>
      <c r="B55" s="24"/>
      <c r="C55" s="24"/>
      <c r="D55" s="24"/>
      <c r="E55" s="25"/>
      <c r="F55" s="26" t="s">
        <v>521</v>
      </c>
      <c r="G55" s="27">
        <f>SUM(G57)</f>
        <v>309000</v>
      </c>
      <c r="H55" s="27">
        <f>SUM(H57)</f>
        <v>0</v>
      </c>
      <c r="I55" s="27">
        <f>SUM(I57)</f>
        <v>309000</v>
      </c>
      <c r="J55" s="3"/>
    </row>
    <row r="56" spans="1:10" s="4" customFormat="1" ht="15" x14ac:dyDescent="0.2">
      <c r="A56" s="24"/>
      <c r="B56" s="24"/>
      <c r="C56" s="24"/>
      <c r="D56" s="24"/>
      <c r="E56" s="25"/>
      <c r="F56" s="28" t="s">
        <v>5</v>
      </c>
      <c r="G56" s="36"/>
      <c r="H56" s="36"/>
      <c r="I56" s="37"/>
      <c r="J56" s="3"/>
    </row>
    <row r="57" spans="1:10" s="4" customFormat="1" ht="34.15" customHeight="1" x14ac:dyDescent="0.2">
      <c r="A57" s="30" t="s">
        <v>248</v>
      </c>
      <c r="B57" s="30"/>
      <c r="C57" s="30" t="s">
        <v>39</v>
      </c>
      <c r="D57" s="30"/>
      <c r="E57" s="31" t="s">
        <v>40</v>
      </c>
      <c r="F57" s="28"/>
      <c r="G57" s="27">
        <f t="shared" ref="G57:I58" si="2">G58</f>
        <v>309000</v>
      </c>
      <c r="H57" s="27">
        <f t="shared" si="2"/>
        <v>0</v>
      </c>
      <c r="I57" s="27">
        <f t="shared" si="2"/>
        <v>309000</v>
      </c>
      <c r="J57" s="3"/>
    </row>
    <row r="58" spans="1:10" s="4" customFormat="1" ht="34.15" customHeight="1" x14ac:dyDescent="0.2">
      <c r="A58" s="30" t="s">
        <v>249</v>
      </c>
      <c r="B58" s="30"/>
      <c r="C58" s="30" t="s">
        <v>39</v>
      </c>
      <c r="D58" s="30"/>
      <c r="E58" s="31" t="s">
        <v>40</v>
      </c>
      <c r="F58" s="28"/>
      <c r="G58" s="27">
        <f t="shared" si="2"/>
        <v>309000</v>
      </c>
      <c r="H58" s="27">
        <f t="shared" si="2"/>
        <v>0</v>
      </c>
      <c r="I58" s="27">
        <f t="shared" si="2"/>
        <v>309000</v>
      </c>
      <c r="J58" s="3"/>
    </row>
    <row r="59" spans="1:10" s="4" customFormat="1" ht="29.85" customHeight="1" x14ac:dyDescent="0.2">
      <c r="A59" s="24" t="s">
        <v>368</v>
      </c>
      <c r="B59" s="24" t="s">
        <v>367</v>
      </c>
      <c r="C59" s="24"/>
      <c r="D59" s="24"/>
      <c r="E59" s="25" t="s">
        <v>369</v>
      </c>
      <c r="F59" s="28"/>
      <c r="G59" s="33">
        <f>G60+G61</f>
        <v>309000</v>
      </c>
      <c r="H59" s="33">
        <f>H60+H61</f>
        <v>0</v>
      </c>
      <c r="I59" s="27">
        <f>I60+I61</f>
        <v>309000</v>
      </c>
      <c r="J59" s="3"/>
    </row>
    <row r="60" spans="1:10" s="4" customFormat="1" ht="29.85" customHeight="1" x14ac:dyDescent="0.2">
      <c r="A60" s="24" t="s">
        <v>254</v>
      </c>
      <c r="B60" s="24">
        <v>3133</v>
      </c>
      <c r="C60" s="24" t="s">
        <v>32</v>
      </c>
      <c r="D60" s="24" t="s">
        <v>30</v>
      </c>
      <c r="E60" s="25" t="s">
        <v>255</v>
      </c>
      <c r="F60" s="28"/>
      <c r="G60" s="33">
        <v>86100</v>
      </c>
      <c r="H60" s="33">
        <v>0</v>
      </c>
      <c r="I60" s="27">
        <f>SUM(G60,H60)</f>
        <v>86100</v>
      </c>
      <c r="J60" s="3"/>
    </row>
    <row r="61" spans="1:10" s="4" customFormat="1" ht="30" customHeight="1" x14ac:dyDescent="0.2">
      <c r="A61" s="24" t="s">
        <v>256</v>
      </c>
      <c r="B61" s="24">
        <v>3134</v>
      </c>
      <c r="C61" s="24" t="s">
        <v>33</v>
      </c>
      <c r="D61" s="24" t="s">
        <v>30</v>
      </c>
      <c r="E61" s="25" t="s">
        <v>515</v>
      </c>
      <c r="F61" s="28"/>
      <c r="G61" s="33">
        <v>222900</v>
      </c>
      <c r="H61" s="33">
        <v>0</v>
      </c>
      <c r="I61" s="27">
        <f>SUM(G61,H61)</f>
        <v>222900</v>
      </c>
      <c r="J61" s="3"/>
    </row>
    <row r="62" spans="1:10" s="4" customFormat="1" ht="43.5" x14ac:dyDescent="0.2">
      <c r="A62" s="30"/>
      <c r="B62" s="30"/>
      <c r="C62" s="30"/>
      <c r="D62" s="30"/>
      <c r="E62" s="31"/>
      <c r="F62" s="26" t="s">
        <v>101</v>
      </c>
      <c r="G62" s="27">
        <f>G64+G68</f>
        <v>25177398</v>
      </c>
      <c r="H62" s="27">
        <f>H64+H68</f>
        <v>0</v>
      </c>
      <c r="I62" s="27">
        <f>I64+I68</f>
        <v>25177398</v>
      </c>
      <c r="J62" s="3"/>
    </row>
    <row r="63" spans="1:10" s="4" customFormat="1" ht="15" x14ac:dyDescent="0.2">
      <c r="A63" s="30"/>
      <c r="B63" s="30"/>
      <c r="C63" s="30"/>
      <c r="D63" s="30"/>
      <c r="E63" s="31"/>
      <c r="F63" s="28" t="s">
        <v>5</v>
      </c>
      <c r="G63" s="27"/>
      <c r="H63" s="27"/>
      <c r="I63" s="27"/>
      <c r="J63" s="3"/>
    </row>
    <row r="64" spans="1:10" s="4" customFormat="1" ht="34.15" customHeight="1" x14ac:dyDescent="0.2">
      <c r="A64" s="30" t="s">
        <v>243</v>
      </c>
      <c r="B64" s="30"/>
      <c r="C64" s="30" t="s">
        <v>17</v>
      </c>
      <c r="D64" s="30"/>
      <c r="E64" s="31" t="s">
        <v>18</v>
      </c>
      <c r="F64" s="28"/>
      <c r="G64" s="27">
        <f>G65</f>
        <v>24574698</v>
      </c>
      <c r="H64" s="27">
        <f>H65</f>
        <v>0</v>
      </c>
      <c r="I64" s="27">
        <f>I65</f>
        <v>24574698</v>
      </c>
      <c r="J64" s="3"/>
    </row>
    <row r="65" spans="1:10" s="4" customFormat="1" ht="34.15" customHeight="1" x14ac:dyDescent="0.2">
      <c r="A65" s="30" t="s">
        <v>244</v>
      </c>
      <c r="B65" s="30"/>
      <c r="C65" s="30" t="s">
        <v>17</v>
      </c>
      <c r="D65" s="30"/>
      <c r="E65" s="31" t="s">
        <v>18</v>
      </c>
      <c r="F65" s="28"/>
      <c r="G65" s="27">
        <f>G66+G67</f>
        <v>24574698</v>
      </c>
      <c r="H65" s="27">
        <f>H66+H67</f>
        <v>0</v>
      </c>
      <c r="I65" s="27">
        <f>I66+I67</f>
        <v>24574698</v>
      </c>
      <c r="J65" s="3"/>
    </row>
    <row r="66" spans="1:10" s="4" customFormat="1" ht="24.75" customHeight="1" x14ac:dyDescent="0.2">
      <c r="A66" s="24" t="s">
        <v>259</v>
      </c>
      <c r="B66" s="24">
        <v>1210</v>
      </c>
      <c r="C66" s="24" t="s">
        <v>106</v>
      </c>
      <c r="D66" s="24" t="s">
        <v>20</v>
      </c>
      <c r="E66" s="25" t="s">
        <v>260</v>
      </c>
      <c r="F66" s="28"/>
      <c r="G66" s="33">
        <v>22506122</v>
      </c>
      <c r="H66" s="33"/>
      <c r="I66" s="27">
        <f>SUM(G66,H66)</f>
        <v>22506122</v>
      </c>
      <c r="J66" s="3"/>
    </row>
    <row r="67" spans="1:10" s="4" customFormat="1" ht="57" customHeight="1" x14ac:dyDescent="0.2">
      <c r="A67" s="24" t="s">
        <v>257</v>
      </c>
      <c r="B67" s="24">
        <v>3160</v>
      </c>
      <c r="C67" s="24" t="s">
        <v>34</v>
      </c>
      <c r="D67" s="24" t="s">
        <v>30</v>
      </c>
      <c r="E67" s="25" t="s">
        <v>258</v>
      </c>
      <c r="F67" s="28"/>
      <c r="G67" s="33">
        <v>2068576</v>
      </c>
      <c r="H67" s="33"/>
      <c r="I67" s="27">
        <f>SUM(G67,H67)</f>
        <v>2068576</v>
      </c>
      <c r="J67" s="3"/>
    </row>
    <row r="68" spans="1:10" s="4" customFormat="1" ht="32.450000000000003" customHeight="1" x14ac:dyDescent="0.2">
      <c r="A68" s="30" t="s">
        <v>248</v>
      </c>
      <c r="B68" s="30"/>
      <c r="C68" s="30" t="s">
        <v>39</v>
      </c>
      <c r="D68" s="30"/>
      <c r="E68" s="31" t="s">
        <v>40</v>
      </c>
      <c r="F68" s="28"/>
      <c r="G68" s="27">
        <f t="shared" ref="G68:I69" si="3">G69</f>
        <v>602700</v>
      </c>
      <c r="H68" s="27">
        <f t="shared" si="3"/>
        <v>0</v>
      </c>
      <c r="I68" s="27">
        <f t="shared" si="3"/>
        <v>602700</v>
      </c>
      <c r="J68" s="3"/>
    </row>
    <row r="69" spans="1:10" s="4" customFormat="1" ht="32.450000000000003" customHeight="1" x14ac:dyDescent="0.2">
      <c r="A69" s="30" t="s">
        <v>249</v>
      </c>
      <c r="B69" s="30"/>
      <c r="C69" s="30" t="s">
        <v>39</v>
      </c>
      <c r="D69" s="30"/>
      <c r="E69" s="31" t="s">
        <v>40</v>
      </c>
      <c r="F69" s="28"/>
      <c r="G69" s="27">
        <f t="shared" si="3"/>
        <v>602700</v>
      </c>
      <c r="H69" s="27">
        <f t="shared" si="3"/>
        <v>0</v>
      </c>
      <c r="I69" s="27">
        <f t="shared" si="3"/>
        <v>602700</v>
      </c>
      <c r="J69" s="3"/>
    </row>
    <row r="70" spans="1:10" s="4" customFormat="1" ht="58.5" customHeight="1" x14ac:dyDescent="0.2">
      <c r="A70" s="24" t="s">
        <v>261</v>
      </c>
      <c r="B70" s="24">
        <v>3160</v>
      </c>
      <c r="C70" s="24" t="s">
        <v>34</v>
      </c>
      <c r="D70" s="24" t="s">
        <v>30</v>
      </c>
      <c r="E70" s="25" t="s">
        <v>258</v>
      </c>
      <c r="F70" s="28"/>
      <c r="G70" s="33">
        <v>602700</v>
      </c>
      <c r="H70" s="33">
        <v>0</v>
      </c>
      <c r="I70" s="27">
        <f>SUM(G70,H70)</f>
        <v>602700</v>
      </c>
      <c r="J70" s="3"/>
    </row>
    <row r="71" spans="1:10" s="4" customFormat="1" ht="45.6" customHeight="1" x14ac:dyDescent="0.2">
      <c r="A71" s="35"/>
      <c r="B71" s="35"/>
      <c r="C71" s="35"/>
      <c r="D71" s="35"/>
      <c r="E71" s="41"/>
      <c r="F71" s="26" t="s">
        <v>149</v>
      </c>
      <c r="G71" s="27">
        <f>G73</f>
        <v>1493500</v>
      </c>
      <c r="H71" s="27">
        <f>H73</f>
        <v>0</v>
      </c>
      <c r="I71" s="27">
        <f>I73</f>
        <v>1493500</v>
      </c>
      <c r="J71" s="3"/>
    </row>
    <row r="72" spans="1:10" s="4" customFormat="1" ht="15" x14ac:dyDescent="0.2">
      <c r="A72" s="35"/>
      <c r="B72" s="35"/>
      <c r="C72" s="35"/>
      <c r="D72" s="35"/>
      <c r="E72" s="35"/>
      <c r="F72" s="28" t="s">
        <v>5</v>
      </c>
      <c r="G72" s="36"/>
      <c r="H72" s="36"/>
      <c r="I72" s="37"/>
      <c r="J72" s="3"/>
    </row>
    <row r="73" spans="1:10" s="4" customFormat="1" ht="28.5" x14ac:dyDescent="0.2">
      <c r="A73" s="30" t="s">
        <v>262</v>
      </c>
      <c r="B73" s="30"/>
      <c r="C73" s="30" t="s">
        <v>35</v>
      </c>
      <c r="D73" s="30"/>
      <c r="E73" s="31" t="s">
        <v>36</v>
      </c>
      <c r="F73" s="28"/>
      <c r="G73" s="27">
        <f>G74</f>
        <v>1493500</v>
      </c>
      <c r="H73" s="27">
        <f>H74</f>
        <v>0</v>
      </c>
      <c r="I73" s="27">
        <f>I74</f>
        <v>1493500</v>
      </c>
      <c r="J73" s="3"/>
    </row>
    <row r="74" spans="1:10" s="4" customFormat="1" ht="28.5" x14ac:dyDescent="0.2">
      <c r="A74" s="30" t="s">
        <v>263</v>
      </c>
      <c r="B74" s="30"/>
      <c r="C74" s="30" t="s">
        <v>35</v>
      </c>
      <c r="D74" s="30"/>
      <c r="E74" s="31" t="s">
        <v>36</v>
      </c>
      <c r="F74" s="28"/>
      <c r="G74" s="27">
        <f>G75+G77</f>
        <v>1493500</v>
      </c>
      <c r="H74" s="27">
        <f>H75+H77</f>
        <v>0</v>
      </c>
      <c r="I74" s="27">
        <f>I75+I77</f>
        <v>1493500</v>
      </c>
      <c r="J74" s="3"/>
    </row>
    <row r="75" spans="1:10" s="4" customFormat="1" ht="27.75" customHeight="1" x14ac:dyDescent="0.2">
      <c r="A75" s="24" t="s">
        <v>371</v>
      </c>
      <c r="B75" s="24" t="s">
        <v>370</v>
      </c>
      <c r="C75" s="24"/>
      <c r="D75" s="24"/>
      <c r="E75" s="25" t="s">
        <v>372</v>
      </c>
      <c r="F75" s="28"/>
      <c r="G75" s="33">
        <f>G76</f>
        <v>1232900</v>
      </c>
      <c r="H75" s="33">
        <f>H76</f>
        <v>0</v>
      </c>
      <c r="I75" s="27">
        <f>I76</f>
        <v>1232900</v>
      </c>
      <c r="J75" s="3"/>
    </row>
    <row r="76" spans="1:10" s="4" customFormat="1" ht="27.75" customHeight="1" x14ac:dyDescent="0.2">
      <c r="A76" s="24" t="s">
        <v>264</v>
      </c>
      <c r="B76" s="24">
        <v>3112</v>
      </c>
      <c r="C76" s="24" t="s">
        <v>37</v>
      </c>
      <c r="D76" s="24" t="s">
        <v>30</v>
      </c>
      <c r="E76" s="25" t="s">
        <v>265</v>
      </c>
      <c r="F76" s="28"/>
      <c r="G76" s="33">
        <v>1232900</v>
      </c>
      <c r="H76" s="33"/>
      <c r="I76" s="27">
        <f>SUM(G76,H76)</f>
        <v>1232900</v>
      </c>
      <c r="J76" s="3"/>
    </row>
    <row r="77" spans="1:10" s="4" customFormat="1" ht="15" x14ac:dyDescent="0.2">
      <c r="A77" s="24" t="s">
        <v>266</v>
      </c>
      <c r="B77" s="24" t="s">
        <v>422</v>
      </c>
      <c r="C77" s="24" t="s">
        <v>38</v>
      </c>
      <c r="D77" s="24" t="s">
        <v>30</v>
      </c>
      <c r="E77" s="25" t="s">
        <v>428</v>
      </c>
      <c r="F77" s="28"/>
      <c r="G77" s="33">
        <v>260600</v>
      </c>
      <c r="H77" s="33"/>
      <c r="I77" s="27">
        <f>SUM(G77,H77)</f>
        <v>260600</v>
      </c>
      <c r="J77" s="3"/>
    </row>
    <row r="78" spans="1:10" s="4" customFormat="1" ht="46.5" customHeight="1" x14ac:dyDescent="0.2">
      <c r="A78" s="35"/>
      <c r="B78" s="35"/>
      <c r="C78" s="35"/>
      <c r="D78" s="35"/>
      <c r="E78" s="41"/>
      <c r="F78" s="26" t="s">
        <v>170</v>
      </c>
      <c r="G78" s="27">
        <f>G80</f>
        <v>38953178</v>
      </c>
      <c r="H78" s="27">
        <f>H80</f>
        <v>0</v>
      </c>
      <c r="I78" s="27">
        <f>I80</f>
        <v>38953178</v>
      </c>
      <c r="J78" s="3"/>
    </row>
    <row r="79" spans="1:10" s="4" customFormat="1" ht="15" x14ac:dyDescent="0.2">
      <c r="A79" s="35"/>
      <c r="B79" s="35"/>
      <c r="C79" s="35"/>
      <c r="D79" s="35"/>
      <c r="E79" s="35"/>
      <c r="F79" s="24" t="s">
        <v>5</v>
      </c>
      <c r="G79" s="36"/>
      <c r="H79" s="36"/>
      <c r="I79" s="37"/>
      <c r="J79" s="3"/>
    </row>
    <row r="80" spans="1:10" s="4" customFormat="1" ht="33.4" customHeight="1" x14ac:dyDescent="0.2">
      <c r="A80" s="30" t="s">
        <v>248</v>
      </c>
      <c r="B80" s="30"/>
      <c r="C80" s="30" t="s">
        <v>39</v>
      </c>
      <c r="D80" s="30"/>
      <c r="E80" s="31" t="s">
        <v>40</v>
      </c>
      <c r="F80" s="28"/>
      <c r="G80" s="37">
        <f>G81</f>
        <v>38953178</v>
      </c>
      <c r="H80" s="37">
        <f>H81</f>
        <v>0</v>
      </c>
      <c r="I80" s="37">
        <f>I81</f>
        <v>38953178</v>
      </c>
      <c r="J80" s="3"/>
    </row>
    <row r="81" spans="1:10" s="4" customFormat="1" ht="33.4" customHeight="1" x14ac:dyDescent="0.2">
      <c r="A81" s="30" t="s">
        <v>249</v>
      </c>
      <c r="B81" s="30"/>
      <c r="C81" s="30" t="s">
        <v>39</v>
      </c>
      <c r="D81" s="30"/>
      <c r="E81" s="31" t="s">
        <v>40</v>
      </c>
      <c r="F81" s="28"/>
      <c r="G81" s="37">
        <f>G82+G83+G84+G86+G89+G92</f>
        <v>38953178</v>
      </c>
      <c r="H81" s="37">
        <f>H82+H83+H84+H86+H89+H92</f>
        <v>0</v>
      </c>
      <c r="I81" s="37">
        <f>I82+I83+I84+I86+I89+I92</f>
        <v>38953178</v>
      </c>
      <c r="J81" s="3"/>
    </row>
    <row r="82" spans="1:10" s="4" customFormat="1" ht="28.5" customHeight="1" x14ac:dyDescent="0.2">
      <c r="A82" s="24" t="s">
        <v>406</v>
      </c>
      <c r="B82" s="24" t="s">
        <v>404</v>
      </c>
      <c r="C82" s="24" t="s">
        <v>41</v>
      </c>
      <c r="D82" s="24" t="s">
        <v>42</v>
      </c>
      <c r="E82" s="25" t="s">
        <v>407</v>
      </c>
      <c r="F82" s="28"/>
      <c r="G82" s="33">
        <v>937800</v>
      </c>
      <c r="H82" s="33"/>
      <c r="I82" s="27">
        <f>G82+H82</f>
        <v>937800</v>
      </c>
      <c r="J82" s="3"/>
    </row>
    <row r="83" spans="1:10" s="4" customFormat="1" ht="16.7" customHeight="1" x14ac:dyDescent="0.2">
      <c r="A83" s="24" t="s">
        <v>270</v>
      </c>
      <c r="B83" s="24">
        <v>3090</v>
      </c>
      <c r="C83" s="24" t="s">
        <v>46</v>
      </c>
      <c r="D83" s="24" t="s">
        <v>47</v>
      </c>
      <c r="E83" s="25" t="s">
        <v>271</v>
      </c>
      <c r="F83" s="28"/>
      <c r="G83" s="33">
        <v>1274189</v>
      </c>
      <c r="H83" s="33"/>
      <c r="I83" s="27">
        <f>SUM(G83,H83)</f>
        <v>1274189</v>
      </c>
      <c r="J83" s="3"/>
    </row>
    <row r="84" spans="1:10" s="4" customFormat="1" ht="49.5" customHeight="1" x14ac:dyDescent="0.2">
      <c r="A84" s="24" t="s">
        <v>374</v>
      </c>
      <c r="B84" s="24" t="s">
        <v>373</v>
      </c>
      <c r="C84" s="24"/>
      <c r="D84" s="24"/>
      <c r="E84" s="25" t="s">
        <v>375</v>
      </c>
      <c r="F84" s="28"/>
      <c r="G84" s="33">
        <f>G85</f>
        <v>7470689</v>
      </c>
      <c r="H84" s="33">
        <f>H85</f>
        <v>0</v>
      </c>
      <c r="I84" s="27">
        <f>I85</f>
        <v>7470689</v>
      </c>
      <c r="J84" s="3"/>
    </row>
    <row r="85" spans="1:10" s="4" customFormat="1" ht="28.5" customHeight="1" x14ac:dyDescent="0.2">
      <c r="A85" s="24" t="s">
        <v>272</v>
      </c>
      <c r="B85" s="24">
        <v>3105</v>
      </c>
      <c r="C85" s="24" t="s">
        <v>48</v>
      </c>
      <c r="D85" s="24" t="s">
        <v>49</v>
      </c>
      <c r="E85" s="25" t="s">
        <v>273</v>
      </c>
      <c r="F85" s="28"/>
      <c r="G85" s="33">
        <v>7470689</v>
      </c>
      <c r="H85" s="33">
        <v>0</v>
      </c>
      <c r="I85" s="27">
        <f>SUM(G85,H85)</f>
        <v>7470689</v>
      </c>
      <c r="J85" s="3"/>
    </row>
    <row r="86" spans="1:10" s="4" customFormat="1" ht="72.75" customHeight="1" x14ac:dyDescent="0.2">
      <c r="A86" s="24" t="s">
        <v>377</v>
      </c>
      <c r="B86" s="24" t="s">
        <v>376</v>
      </c>
      <c r="C86" s="24"/>
      <c r="D86" s="24"/>
      <c r="E86" s="25" t="s">
        <v>378</v>
      </c>
      <c r="F86" s="28"/>
      <c r="G86" s="33">
        <f>G87+G88</f>
        <v>1302400</v>
      </c>
      <c r="H86" s="33">
        <f>H87+H88</f>
        <v>0</v>
      </c>
      <c r="I86" s="27">
        <f>I87+I88</f>
        <v>1302400</v>
      </c>
      <c r="J86" s="3"/>
    </row>
    <row r="87" spans="1:10" s="4" customFormat="1" ht="45.75" customHeight="1" x14ac:dyDescent="0.2">
      <c r="A87" s="24" t="s">
        <v>276</v>
      </c>
      <c r="B87" s="24">
        <v>3182</v>
      </c>
      <c r="C87" s="24" t="s">
        <v>51</v>
      </c>
      <c r="D87" s="24" t="s">
        <v>49</v>
      </c>
      <c r="E87" s="25" t="s">
        <v>277</v>
      </c>
      <c r="F87" s="28"/>
      <c r="G87" s="33">
        <v>1294400</v>
      </c>
      <c r="H87" s="33"/>
      <c r="I87" s="27">
        <f>SUM(G87,H87)</f>
        <v>1294400</v>
      </c>
      <c r="J87" s="3"/>
    </row>
    <row r="88" spans="1:10" s="4" customFormat="1" ht="17.649999999999999" customHeight="1" x14ac:dyDescent="0.2">
      <c r="A88" s="24" t="s">
        <v>278</v>
      </c>
      <c r="B88" s="24">
        <v>3183</v>
      </c>
      <c r="C88" s="24" t="s">
        <v>52</v>
      </c>
      <c r="D88" s="24" t="s">
        <v>49</v>
      </c>
      <c r="E88" s="25" t="s">
        <v>279</v>
      </c>
      <c r="F88" s="28"/>
      <c r="G88" s="33">
        <v>8000</v>
      </c>
      <c r="H88" s="33"/>
      <c r="I88" s="27">
        <f>SUM(G88,H88)</f>
        <v>8000</v>
      </c>
      <c r="J88" s="3"/>
    </row>
    <row r="89" spans="1:10" s="4" customFormat="1" ht="17.649999999999999" customHeight="1" x14ac:dyDescent="0.2">
      <c r="A89" s="24" t="s">
        <v>380</v>
      </c>
      <c r="B89" s="24" t="s">
        <v>379</v>
      </c>
      <c r="C89" s="24"/>
      <c r="D89" s="24"/>
      <c r="E89" s="25" t="s">
        <v>381</v>
      </c>
      <c r="F89" s="28"/>
      <c r="G89" s="33">
        <f>G90</f>
        <v>8807700</v>
      </c>
      <c r="H89" s="33">
        <f>H90</f>
        <v>0</v>
      </c>
      <c r="I89" s="27">
        <f>I90</f>
        <v>8807700</v>
      </c>
      <c r="J89" s="3"/>
    </row>
    <row r="90" spans="1:10" s="4" customFormat="1" ht="42" customHeight="1" x14ac:dyDescent="0.2">
      <c r="A90" s="24" t="s">
        <v>274</v>
      </c>
      <c r="B90" s="24">
        <v>3202</v>
      </c>
      <c r="C90" s="24" t="s">
        <v>50</v>
      </c>
      <c r="D90" s="24" t="s">
        <v>47</v>
      </c>
      <c r="E90" s="25" t="s">
        <v>275</v>
      </c>
      <c r="F90" s="28"/>
      <c r="G90" s="33">
        <v>8807700</v>
      </c>
      <c r="H90" s="33">
        <v>0</v>
      </c>
      <c r="I90" s="27">
        <f>SUM(G90,H90)</f>
        <v>8807700</v>
      </c>
      <c r="J90" s="3"/>
    </row>
    <row r="91" spans="1:10" s="4" customFormat="1" ht="29.85" hidden="1" customHeight="1" x14ac:dyDescent="0.2">
      <c r="A91" s="24" t="s">
        <v>267</v>
      </c>
      <c r="B91" s="24">
        <v>3220</v>
      </c>
      <c r="C91" s="24" t="s">
        <v>405</v>
      </c>
      <c r="D91" s="24" t="s">
        <v>42</v>
      </c>
      <c r="E91" s="25" t="s">
        <v>268</v>
      </c>
      <c r="F91" s="28"/>
      <c r="G91" s="33"/>
      <c r="H91" s="33"/>
      <c r="I91" s="27">
        <f>SUM(G91,H91)</f>
        <v>0</v>
      </c>
      <c r="J91" s="3"/>
    </row>
    <row r="92" spans="1:10" s="4" customFormat="1" ht="17.649999999999999" customHeight="1" x14ac:dyDescent="0.2">
      <c r="A92" s="24" t="s">
        <v>269</v>
      </c>
      <c r="B92" s="24" t="s">
        <v>423</v>
      </c>
      <c r="C92" s="24" t="s">
        <v>43</v>
      </c>
      <c r="D92" s="24" t="s">
        <v>44</v>
      </c>
      <c r="E92" s="25" t="s">
        <v>45</v>
      </c>
      <c r="F92" s="28"/>
      <c r="G92" s="33">
        <v>19160400</v>
      </c>
      <c r="H92" s="33"/>
      <c r="I92" s="27">
        <f>SUM(G92,H92)</f>
        <v>19160400</v>
      </c>
      <c r="J92" s="3"/>
    </row>
    <row r="93" spans="1:10" s="7" customFormat="1" ht="71.25" customHeight="1" x14ac:dyDescent="0.2">
      <c r="A93" s="30"/>
      <c r="B93" s="30"/>
      <c r="C93" s="30"/>
      <c r="D93" s="30"/>
      <c r="E93" s="49"/>
      <c r="F93" s="26" t="s">
        <v>156</v>
      </c>
      <c r="G93" s="27">
        <f>G95+G98</f>
        <v>2700000</v>
      </c>
      <c r="H93" s="27">
        <f>H95+H98</f>
        <v>0</v>
      </c>
      <c r="I93" s="27">
        <f>I95+I98</f>
        <v>2700000</v>
      </c>
      <c r="J93" s="3"/>
    </row>
    <row r="94" spans="1:10" s="4" customFormat="1" ht="15" x14ac:dyDescent="0.2">
      <c r="A94" s="35"/>
      <c r="B94" s="35"/>
      <c r="C94" s="35"/>
      <c r="D94" s="35"/>
      <c r="E94" s="35"/>
      <c r="F94" s="28" t="s">
        <v>5</v>
      </c>
      <c r="G94" s="36"/>
      <c r="H94" s="36"/>
      <c r="I94" s="37"/>
      <c r="J94" s="3"/>
    </row>
    <row r="95" spans="1:10" s="4" customFormat="1" ht="28.15" customHeight="1" x14ac:dyDescent="0.2">
      <c r="A95" s="30" t="s">
        <v>180</v>
      </c>
      <c r="B95" s="30"/>
      <c r="C95" s="30" t="s">
        <v>53</v>
      </c>
      <c r="D95" s="30"/>
      <c r="E95" s="31" t="s">
        <v>54</v>
      </c>
      <c r="F95" s="28"/>
      <c r="G95" s="27">
        <f t="shared" ref="G95:I96" si="4">G96</f>
        <v>1500000</v>
      </c>
      <c r="H95" s="27">
        <f t="shared" si="4"/>
        <v>0</v>
      </c>
      <c r="I95" s="27">
        <f t="shared" si="4"/>
        <v>1500000</v>
      </c>
      <c r="J95" s="3"/>
    </row>
    <row r="96" spans="1:10" s="4" customFormat="1" ht="28.15" customHeight="1" x14ac:dyDescent="0.2">
      <c r="A96" s="30" t="s">
        <v>183</v>
      </c>
      <c r="B96" s="30"/>
      <c r="C96" s="30" t="s">
        <v>53</v>
      </c>
      <c r="D96" s="30"/>
      <c r="E96" s="31" t="s">
        <v>54</v>
      </c>
      <c r="F96" s="28"/>
      <c r="G96" s="27">
        <f t="shared" si="4"/>
        <v>1500000</v>
      </c>
      <c r="H96" s="27">
        <f t="shared" si="4"/>
        <v>0</v>
      </c>
      <c r="I96" s="27">
        <f t="shared" si="4"/>
        <v>1500000</v>
      </c>
      <c r="J96" s="3"/>
    </row>
    <row r="97" spans="1:10" s="4" customFormat="1" ht="18.399999999999999" customHeight="1" x14ac:dyDescent="0.2">
      <c r="A97" s="24" t="s">
        <v>182</v>
      </c>
      <c r="B97" s="24" t="s">
        <v>181</v>
      </c>
      <c r="C97" s="24" t="s">
        <v>68</v>
      </c>
      <c r="D97" s="24" t="s">
        <v>55</v>
      </c>
      <c r="E97" s="25" t="s">
        <v>56</v>
      </c>
      <c r="F97" s="28"/>
      <c r="G97" s="33">
        <v>1500000</v>
      </c>
      <c r="H97" s="33"/>
      <c r="I97" s="27">
        <f>SUM(G97,H97)</f>
        <v>1500000</v>
      </c>
      <c r="J97" s="3"/>
    </row>
    <row r="98" spans="1:10" s="4" customFormat="1" ht="30.75" customHeight="1" x14ac:dyDescent="0.2">
      <c r="A98" s="30" t="s">
        <v>280</v>
      </c>
      <c r="B98" s="30"/>
      <c r="C98" s="30" t="s">
        <v>57</v>
      </c>
      <c r="D98" s="30"/>
      <c r="E98" s="31" t="s">
        <v>417</v>
      </c>
      <c r="F98" s="28"/>
      <c r="G98" s="27">
        <f>G99</f>
        <v>1200000</v>
      </c>
      <c r="H98" s="27">
        <f>H99</f>
        <v>0</v>
      </c>
      <c r="I98" s="27">
        <f>I99</f>
        <v>1200000</v>
      </c>
      <c r="J98" s="3"/>
    </row>
    <row r="99" spans="1:10" s="4" customFormat="1" ht="30.75" customHeight="1" x14ac:dyDescent="0.2">
      <c r="A99" s="30" t="s">
        <v>281</v>
      </c>
      <c r="B99" s="30"/>
      <c r="C99" s="30" t="s">
        <v>57</v>
      </c>
      <c r="D99" s="30"/>
      <c r="E99" s="31" t="s">
        <v>417</v>
      </c>
      <c r="F99" s="28"/>
      <c r="G99" s="27">
        <f>G101</f>
        <v>1200000</v>
      </c>
      <c r="H99" s="27">
        <f>H101</f>
        <v>0</v>
      </c>
      <c r="I99" s="27">
        <f>I101</f>
        <v>1200000</v>
      </c>
      <c r="J99" s="3"/>
    </row>
    <row r="100" spans="1:10" s="4" customFormat="1" ht="29.25" hidden="1" customHeight="1" x14ac:dyDescent="0.2">
      <c r="A100" s="24" t="s">
        <v>300</v>
      </c>
      <c r="B100" s="24" t="s">
        <v>402</v>
      </c>
      <c r="C100" s="24" t="s">
        <v>403</v>
      </c>
      <c r="D100" s="24" t="s">
        <v>65</v>
      </c>
      <c r="E100" s="25" t="s">
        <v>295</v>
      </c>
      <c r="F100" s="28"/>
      <c r="G100" s="33">
        <v>0</v>
      </c>
      <c r="H100" s="33">
        <v>0</v>
      </c>
      <c r="I100" s="27">
        <f>SUM(G100,H100)</f>
        <v>0</v>
      </c>
      <c r="J100" s="3"/>
    </row>
    <row r="101" spans="1:10" s="4" customFormat="1" ht="29.25" customHeight="1" x14ac:dyDescent="0.2">
      <c r="A101" s="24" t="s">
        <v>501</v>
      </c>
      <c r="B101" s="24" t="s">
        <v>500</v>
      </c>
      <c r="C101" s="24"/>
      <c r="D101" s="24" t="s">
        <v>59</v>
      </c>
      <c r="E101" s="46" t="s">
        <v>502</v>
      </c>
      <c r="F101" s="28"/>
      <c r="G101" s="33">
        <v>1200000</v>
      </c>
      <c r="H101" s="33">
        <v>0</v>
      </c>
      <c r="I101" s="27">
        <f>G101+H101</f>
        <v>1200000</v>
      </c>
      <c r="J101" s="3"/>
    </row>
    <row r="102" spans="1:10" s="7" customFormat="1" ht="50.25" customHeight="1" x14ac:dyDescent="0.2">
      <c r="A102" s="30"/>
      <c r="B102" s="30"/>
      <c r="C102" s="30"/>
      <c r="D102" s="30"/>
      <c r="E102" s="49"/>
      <c r="F102" s="26" t="s">
        <v>497</v>
      </c>
      <c r="G102" s="27">
        <f>G104+G111</f>
        <v>14710529</v>
      </c>
      <c r="H102" s="27">
        <f>H104+H111</f>
        <v>3120000</v>
      </c>
      <c r="I102" s="27">
        <f>I104+I111</f>
        <v>17830529</v>
      </c>
      <c r="J102" s="3"/>
    </row>
    <row r="103" spans="1:10" s="4" customFormat="1" ht="15" x14ac:dyDescent="0.2">
      <c r="A103" s="50"/>
      <c r="B103" s="50"/>
      <c r="C103" s="50"/>
      <c r="D103" s="50"/>
      <c r="E103" s="51"/>
      <c r="F103" s="52" t="s">
        <v>5</v>
      </c>
      <c r="G103" s="53"/>
      <c r="H103" s="53"/>
      <c r="I103" s="54"/>
      <c r="J103" s="3"/>
    </row>
    <row r="104" spans="1:10" s="7" customFormat="1" ht="28.5" x14ac:dyDescent="0.2">
      <c r="A104" s="30" t="s">
        <v>243</v>
      </c>
      <c r="B104" s="30"/>
      <c r="C104" s="30" t="s">
        <v>17</v>
      </c>
      <c r="D104" s="30"/>
      <c r="E104" s="31" t="s">
        <v>18</v>
      </c>
      <c r="F104" s="26"/>
      <c r="G104" s="27">
        <f>G105</f>
        <v>2612529</v>
      </c>
      <c r="H104" s="27">
        <f>H105</f>
        <v>0</v>
      </c>
      <c r="I104" s="27">
        <f>I105</f>
        <v>2612529</v>
      </c>
      <c r="J104" s="3"/>
    </row>
    <row r="105" spans="1:10" s="7" customFormat="1" ht="28.5" x14ac:dyDescent="0.2">
      <c r="A105" s="30" t="s">
        <v>244</v>
      </c>
      <c r="B105" s="30"/>
      <c r="C105" s="30" t="s">
        <v>17</v>
      </c>
      <c r="D105" s="30"/>
      <c r="E105" s="31" t="s">
        <v>18</v>
      </c>
      <c r="F105" s="26"/>
      <c r="G105" s="27">
        <f>G106+G109</f>
        <v>2612529</v>
      </c>
      <c r="H105" s="27">
        <f>H106+H109</f>
        <v>0</v>
      </c>
      <c r="I105" s="27">
        <f>I106+I109</f>
        <v>2612529</v>
      </c>
      <c r="J105" s="3"/>
    </row>
    <row r="106" spans="1:10" s="4" customFormat="1" ht="30" customHeight="1" x14ac:dyDescent="0.2">
      <c r="A106" s="24" t="s">
        <v>383</v>
      </c>
      <c r="B106" s="24" t="s">
        <v>382</v>
      </c>
      <c r="C106" s="24"/>
      <c r="D106" s="24"/>
      <c r="E106" s="25" t="s">
        <v>384</v>
      </c>
      <c r="F106" s="26"/>
      <c r="G106" s="33">
        <f>G107+G108</f>
        <v>644600</v>
      </c>
      <c r="H106" s="33">
        <f>H107+H108</f>
        <v>0</v>
      </c>
      <c r="I106" s="27">
        <f>I107+I108</f>
        <v>644600</v>
      </c>
      <c r="J106" s="3"/>
    </row>
    <row r="107" spans="1:10" s="4" customFormat="1" ht="30" customHeight="1" x14ac:dyDescent="0.2">
      <c r="A107" s="24" t="s">
        <v>282</v>
      </c>
      <c r="B107" s="24">
        <v>5011</v>
      </c>
      <c r="C107" s="24">
        <v>130102</v>
      </c>
      <c r="D107" s="24" t="s">
        <v>60</v>
      </c>
      <c r="E107" s="25" t="s">
        <v>283</v>
      </c>
      <c r="F107" s="26"/>
      <c r="G107" s="33">
        <v>498098</v>
      </c>
      <c r="H107" s="33">
        <v>0</v>
      </c>
      <c r="I107" s="27">
        <f>SUM(G107,H107)</f>
        <v>498098</v>
      </c>
      <c r="J107" s="3"/>
    </row>
    <row r="108" spans="1:10" s="4" customFormat="1" ht="30.75" customHeight="1" x14ac:dyDescent="0.2">
      <c r="A108" s="24" t="s">
        <v>284</v>
      </c>
      <c r="B108" s="24">
        <v>5012</v>
      </c>
      <c r="C108" s="24">
        <v>130106</v>
      </c>
      <c r="D108" s="24" t="s">
        <v>60</v>
      </c>
      <c r="E108" s="25" t="s">
        <v>61</v>
      </c>
      <c r="F108" s="26"/>
      <c r="G108" s="33">
        <v>146502</v>
      </c>
      <c r="H108" s="33">
        <v>0</v>
      </c>
      <c r="I108" s="27">
        <f>SUM(G108,H108)</f>
        <v>146502</v>
      </c>
      <c r="J108" s="3"/>
    </row>
    <row r="109" spans="1:10" s="4" customFormat="1" ht="30.75" customHeight="1" x14ac:dyDescent="0.2">
      <c r="A109" s="24" t="s">
        <v>476</v>
      </c>
      <c r="B109" s="24" t="s">
        <v>387</v>
      </c>
      <c r="C109" s="24"/>
      <c r="D109" s="24"/>
      <c r="E109" s="25" t="s">
        <v>477</v>
      </c>
      <c r="F109" s="26"/>
      <c r="G109" s="33">
        <f>G110</f>
        <v>1967929</v>
      </c>
      <c r="H109" s="33">
        <f>H110</f>
        <v>0</v>
      </c>
      <c r="I109" s="27">
        <f>I110</f>
        <v>1967929</v>
      </c>
      <c r="J109" s="3"/>
    </row>
    <row r="110" spans="1:10" s="4" customFormat="1" ht="29.85" customHeight="1" x14ac:dyDescent="0.2">
      <c r="A110" s="24" t="s">
        <v>479</v>
      </c>
      <c r="B110" s="24" t="s">
        <v>478</v>
      </c>
      <c r="C110" s="24">
        <v>130107</v>
      </c>
      <c r="D110" s="24" t="s">
        <v>60</v>
      </c>
      <c r="E110" s="25" t="s">
        <v>285</v>
      </c>
      <c r="F110" s="26"/>
      <c r="G110" s="33">
        <v>1967929</v>
      </c>
      <c r="H110" s="33">
        <v>0</v>
      </c>
      <c r="I110" s="27">
        <f>SUM(G110,H110)</f>
        <v>1967929</v>
      </c>
      <c r="J110" s="3"/>
    </row>
    <row r="111" spans="1:10" s="7" customFormat="1" ht="30.75" customHeight="1" x14ac:dyDescent="0.2">
      <c r="A111" s="30" t="s">
        <v>251</v>
      </c>
      <c r="B111" s="30"/>
      <c r="C111" s="30" t="s">
        <v>28</v>
      </c>
      <c r="D111" s="30"/>
      <c r="E111" s="31" t="s">
        <v>105</v>
      </c>
      <c r="F111" s="26"/>
      <c r="G111" s="27">
        <f>G112</f>
        <v>12098000</v>
      </c>
      <c r="H111" s="27">
        <f>H112</f>
        <v>3120000</v>
      </c>
      <c r="I111" s="27">
        <f>I112</f>
        <v>15218000</v>
      </c>
      <c r="J111" s="3">
        <v>11658000</v>
      </c>
    </row>
    <row r="112" spans="1:10" s="7" customFormat="1" ht="30.75" customHeight="1" x14ac:dyDescent="0.2">
      <c r="A112" s="30" t="s">
        <v>252</v>
      </c>
      <c r="B112" s="30"/>
      <c r="C112" s="30" t="s">
        <v>28</v>
      </c>
      <c r="D112" s="30"/>
      <c r="E112" s="31" t="s">
        <v>105</v>
      </c>
      <c r="F112" s="26"/>
      <c r="G112" s="27">
        <f>G113+G116+G118+G120+G122</f>
        <v>12098000</v>
      </c>
      <c r="H112" s="27">
        <f>H113+H116+H118+H120+H122</f>
        <v>3120000</v>
      </c>
      <c r="I112" s="27">
        <f>I113+I116+I118+I120+I122</f>
        <v>15218000</v>
      </c>
      <c r="J112" s="3"/>
    </row>
    <row r="113" spans="1:10" s="4" customFormat="1" ht="33.75" customHeight="1" x14ac:dyDescent="0.2">
      <c r="A113" s="24" t="s">
        <v>386</v>
      </c>
      <c r="B113" s="24" t="s">
        <v>382</v>
      </c>
      <c r="C113" s="24"/>
      <c r="D113" s="24"/>
      <c r="E113" s="25" t="s">
        <v>384</v>
      </c>
      <c r="F113" s="26"/>
      <c r="G113" s="33">
        <f>G114+G115</f>
        <v>7613000</v>
      </c>
      <c r="H113" s="33">
        <f>H114+H115</f>
        <v>0</v>
      </c>
      <c r="I113" s="27">
        <f>I114+I115</f>
        <v>7613000</v>
      </c>
      <c r="J113" s="3"/>
    </row>
    <row r="114" spans="1:10" s="4" customFormat="1" ht="33.75" customHeight="1" x14ac:dyDescent="0.2">
      <c r="A114" s="24" t="s">
        <v>286</v>
      </c>
      <c r="B114" s="24">
        <v>5011</v>
      </c>
      <c r="C114" s="24">
        <v>130102</v>
      </c>
      <c r="D114" s="24" t="s">
        <v>60</v>
      </c>
      <c r="E114" s="25" t="s">
        <v>283</v>
      </c>
      <c r="F114" s="26"/>
      <c r="G114" s="33">
        <v>6308100</v>
      </c>
      <c r="H114" s="33">
        <v>0</v>
      </c>
      <c r="I114" s="27">
        <f>SUM(G114,H114)</f>
        <v>6308100</v>
      </c>
      <c r="J114" s="3"/>
    </row>
    <row r="115" spans="1:10" s="4" customFormat="1" ht="29.85" customHeight="1" x14ac:dyDescent="0.2">
      <c r="A115" s="24" t="s">
        <v>287</v>
      </c>
      <c r="B115" s="24">
        <v>5012</v>
      </c>
      <c r="C115" s="24">
        <v>130106</v>
      </c>
      <c r="D115" s="24" t="s">
        <v>60</v>
      </c>
      <c r="E115" s="25" t="s">
        <v>61</v>
      </c>
      <c r="F115" s="26"/>
      <c r="G115" s="33">
        <v>1304900</v>
      </c>
      <c r="H115" s="33"/>
      <c r="I115" s="27">
        <f>SUM(G115,H115)</f>
        <v>1304900</v>
      </c>
      <c r="J115" s="3"/>
    </row>
    <row r="116" spans="1:10" s="4" customFormat="1" ht="29.85" customHeight="1" x14ac:dyDescent="0.2">
      <c r="A116" s="24" t="s">
        <v>496</v>
      </c>
      <c r="B116" s="24" t="s">
        <v>385</v>
      </c>
      <c r="C116" s="24"/>
      <c r="D116" s="24"/>
      <c r="E116" s="25" t="s">
        <v>389</v>
      </c>
      <c r="F116" s="26"/>
      <c r="G116" s="33">
        <f>G117</f>
        <v>465500</v>
      </c>
      <c r="H116" s="33"/>
      <c r="I116" s="27">
        <f>SUM(G116,H116)</f>
        <v>465500</v>
      </c>
      <c r="J116" s="3"/>
    </row>
    <row r="117" spans="1:10" s="4" customFormat="1" ht="29.85" customHeight="1" x14ac:dyDescent="0.2">
      <c r="A117" s="24" t="s">
        <v>488</v>
      </c>
      <c r="B117" s="24" t="s">
        <v>487</v>
      </c>
      <c r="C117" s="24">
        <v>130105</v>
      </c>
      <c r="D117" s="24" t="s">
        <v>60</v>
      </c>
      <c r="E117" s="25" t="s">
        <v>115</v>
      </c>
      <c r="F117" s="26"/>
      <c r="G117" s="33">
        <v>465500</v>
      </c>
      <c r="H117" s="33"/>
      <c r="I117" s="27">
        <f>SUM(G117,H117)</f>
        <v>465500</v>
      </c>
      <c r="J117" s="3"/>
    </row>
    <row r="118" spans="1:10" s="4" customFormat="1" ht="29.85" customHeight="1" x14ac:dyDescent="0.2">
      <c r="A118" s="24" t="s">
        <v>388</v>
      </c>
      <c r="B118" s="24" t="s">
        <v>387</v>
      </c>
      <c r="C118" s="24"/>
      <c r="D118" s="24"/>
      <c r="E118" s="25" t="s">
        <v>477</v>
      </c>
      <c r="F118" s="26"/>
      <c r="G118" s="33">
        <f>G119</f>
        <v>3165600</v>
      </c>
      <c r="H118" s="33">
        <f>H119</f>
        <v>2560000</v>
      </c>
      <c r="I118" s="27">
        <f>I119</f>
        <v>5725600</v>
      </c>
      <c r="J118" s="3"/>
    </row>
    <row r="119" spans="1:10" s="4" customFormat="1" ht="29.85" customHeight="1" x14ac:dyDescent="0.2">
      <c r="A119" s="24" t="s">
        <v>481</v>
      </c>
      <c r="B119" s="24" t="s">
        <v>480</v>
      </c>
      <c r="C119" s="24">
        <v>130114</v>
      </c>
      <c r="D119" s="24" t="s">
        <v>60</v>
      </c>
      <c r="E119" s="25" t="s">
        <v>116</v>
      </c>
      <c r="F119" s="26"/>
      <c r="G119" s="33">
        <v>3165600</v>
      </c>
      <c r="H119" s="33">
        <v>2560000</v>
      </c>
      <c r="I119" s="27">
        <f>SUM(G119,H119)</f>
        <v>5725600</v>
      </c>
      <c r="J119" s="3"/>
    </row>
    <row r="120" spans="1:10" s="4" customFormat="1" ht="22.5" customHeight="1" x14ac:dyDescent="0.2">
      <c r="A120" s="24" t="s">
        <v>482</v>
      </c>
      <c r="B120" s="24" t="s">
        <v>483</v>
      </c>
      <c r="C120" s="24"/>
      <c r="D120" s="24"/>
      <c r="E120" s="25" t="s">
        <v>484</v>
      </c>
      <c r="F120" s="26"/>
      <c r="G120" s="33">
        <f>G121</f>
        <v>234300</v>
      </c>
      <c r="H120" s="33">
        <f>H121</f>
        <v>0</v>
      </c>
      <c r="I120" s="27">
        <f>I121</f>
        <v>234300</v>
      </c>
      <c r="J120" s="3"/>
    </row>
    <row r="121" spans="1:10" s="4" customFormat="1" ht="52.5" customHeight="1" x14ac:dyDescent="0.2">
      <c r="A121" s="24" t="s">
        <v>495</v>
      </c>
      <c r="B121" s="24" t="s">
        <v>485</v>
      </c>
      <c r="C121" s="24">
        <v>130201</v>
      </c>
      <c r="D121" s="24" t="s">
        <v>60</v>
      </c>
      <c r="E121" s="25" t="s">
        <v>486</v>
      </c>
      <c r="F121" s="26"/>
      <c r="G121" s="33">
        <v>234300</v>
      </c>
      <c r="H121" s="33"/>
      <c r="I121" s="27">
        <f>SUM(G121,H121)</f>
        <v>234300</v>
      </c>
      <c r="J121" s="3"/>
    </row>
    <row r="122" spans="1:10" s="4" customFormat="1" ht="31.7" customHeight="1" x14ac:dyDescent="0.2">
      <c r="A122" s="24" t="s">
        <v>288</v>
      </c>
      <c r="B122" s="24">
        <v>5060</v>
      </c>
      <c r="C122" s="24">
        <v>130115</v>
      </c>
      <c r="D122" s="24"/>
      <c r="E122" s="25" t="s">
        <v>489</v>
      </c>
      <c r="F122" s="26"/>
      <c r="G122" s="33">
        <f>G123+G124</f>
        <v>619600</v>
      </c>
      <c r="H122" s="33">
        <f>H123+H124</f>
        <v>560000</v>
      </c>
      <c r="I122" s="27">
        <f>I123+I124</f>
        <v>1179600</v>
      </c>
      <c r="J122" s="3"/>
    </row>
    <row r="123" spans="1:10" s="4" customFormat="1" ht="56.25" customHeight="1" x14ac:dyDescent="0.2">
      <c r="A123" s="24" t="s">
        <v>491</v>
      </c>
      <c r="B123" s="24" t="s">
        <v>490</v>
      </c>
      <c r="C123" s="24">
        <v>130115</v>
      </c>
      <c r="D123" s="24" t="s">
        <v>60</v>
      </c>
      <c r="E123" s="25" t="s">
        <v>516</v>
      </c>
      <c r="F123" s="26"/>
      <c r="G123" s="33">
        <v>403400</v>
      </c>
      <c r="H123" s="33">
        <v>560000</v>
      </c>
      <c r="I123" s="27">
        <f>SUM(G123,H123)</f>
        <v>963400</v>
      </c>
      <c r="J123" s="3"/>
    </row>
    <row r="124" spans="1:10" s="4" customFormat="1" ht="46.5" customHeight="1" x14ac:dyDescent="0.2">
      <c r="A124" s="24" t="s">
        <v>493</v>
      </c>
      <c r="B124" s="24" t="s">
        <v>492</v>
      </c>
      <c r="C124" s="24" t="s">
        <v>166</v>
      </c>
      <c r="D124" s="24" t="s">
        <v>60</v>
      </c>
      <c r="E124" s="25" t="s">
        <v>494</v>
      </c>
      <c r="F124" s="26"/>
      <c r="G124" s="33">
        <v>216200</v>
      </c>
      <c r="H124" s="33">
        <v>0</v>
      </c>
      <c r="I124" s="27">
        <f>SUM(G124,H124)</f>
        <v>216200</v>
      </c>
      <c r="J124" s="3"/>
    </row>
    <row r="125" spans="1:10" s="6" customFormat="1" ht="31.5" hidden="1" customHeight="1" x14ac:dyDescent="0.2">
      <c r="A125" s="24"/>
      <c r="B125" s="24"/>
      <c r="C125" s="24"/>
      <c r="D125" s="24"/>
      <c r="E125" s="25"/>
      <c r="F125" s="26" t="s">
        <v>150</v>
      </c>
      <c r="G125" s="27">
        <f>SUM(G127,G134)</f>
        <v>0</v>
      </c>
      <c r="H125" s="27">
        <f>SUM(H127,H134)</f>
        <v>0</v>
      </c>
      <c r="I125" s="27">
        <f>SUM(I127,I134)</f>
        <v>0</v>
      </c>
      <c r="J125" s="3"/>
    </row>
    <row r="126" spans="1:10" s="4" customFormat="1" ht="15" hidden="1" customHeight="1" x14ac:dyDescent="0.2">
      <c r="A126" s="24"/>
      <c r="B126" s="24"/>
      <c r="C126" s="24"/>
      <c r="D126" s="24"/>
      <c r="E126" s="25"/>
      <c r="F126" s="28" t="s">
        <v>5</v>
      </c>
      <c r="G126" s="33"/>
      <c r="H126" s="33"/>
      <c r="I126" s="27"/>
      <c r="J126" s="3"/>
    </row>
    <row r="127" spans="1:10" s="7" customFormat="1" ht="31.5" hidden="1" customHeight="1" x14ac:dyDescent="0.2">
      <c r="A127" s="30" t="s">
        <v>289</v>
      </c>
      <c r="B127" s="30"/>
      <c r="C127" s="30" t="s">
        <v>62</v>
      </c>
      <c r="D127" s="30"/>
      <c r="E127" s="31" t="s">
        <v>102</v>
      </c>
      <c r="F127" s="55"/>
      <c r="G127" s="27">
        <f>SUM(G130,G131,G132,G133)+G129</f>
        <v>0</v>
      </c>
      <c r="H127" s="27">
        <f>SUM(H130,H131,H132,H133)+H129</f>
        <v>0</v>
      </c>
      <c r="I127" s="27">
        <f>SUM(I130,I131,I132,I133)+I129</f>
        <v>0</v>
      </c>
      <c r="J127" s="3"/>
    </row>
    <row r="128" spans="1:10" s="7" customFormat="1" ht="31.5" hidden="1" customHeight="1" x14ac:dyDescent="0.2">
      <c r="A128" s="30" t="s">
        <v>290</v>
      </c>
      <c r="B128" s="30"/>
      <c r="C128" s="30" t="s">
        <v>62</v>
      </c>
      <c r="D128" s="30"/>
      <c r="E128" s="31" t="s">
        <v>102</v>
      </c>
      <c r="F128" s="55"/>
      <c r="G128" s="27"/>
      <c r="H128" s="27"/>
      <c r="I128" s="27"/>
      <c r="J128" s="3"/>
    </row>
    <row r="129" spans="1:10" s="7" customFormat="1" ht="30" hidden="1" customHeight="1" x14ac:dyDescent="0.2">
      <c r="A129" s="47" t="s">
        <v>291</v>
      </c>
      <c r="B129" s="24">
        <v>1120</v>
      </c>
      <c r="C129" s="47" t="s">
        <v>99</v>
      </c>
      <c r="D129" s="47" t="s">
        <v>100</v>
      </c>
      <c r="E129" s="25" t="s">
        <v>292</v>
      </c>
      <c r="F129" s="55"/>
      <c r="G129" s="33"/>
      <c r="H129" s="27"/>
      <c r="I129" s="27">
        <f>SUM(G129,H129)</f>
        <v>0</v>
      </c>
      <c r="J129" s="3"/>
    </row>
    <row r="130" spans="1:10" s="4" customFormat="1" ht="18" hidden="1" customHeight="1" x14ac:dyDescent="0.2">
      <c r="A130" s="24" t="s">
        <v>293</v>
      </c>
      <c r="B130" s="24">
        <v>4020</v>
      </c>
      <c r="C130" s="24">
        <v>110102</v>
      </c>
      <c r="D130" s="24" t="s">
        <v>63</v>
      </c>
      <c r="E130" s="25" t="s">
        <v>64</v>
      </c>
      <c r="F130" s="55"/>
      <c r="G130" s="33"/>
      <c r="H130" s="33"/>
      <c r="I130" s="27">
        <f>SUM(G130,H130)</f>
        <v>0</v>
      </c>
      <c r="J130" s="3"/>
    </row>
    <row r="131" spans="1:10" s="4" customFormat="1" ht="30.75" hidden="1" customHeight="1" x14ac:dyDescent="0.2">
      <c r="A131" s="24" t="s">
        <v>294</v>
      </c>
      <c r="B131" s="24">
        <v>4030</v>
      </c>
      <c r="C131" s="24">
        <v>110103</v>
      </c>
      <c r="D131" s="24" t="s">
        <v>65</v>
      </c>
      <c r="E131" s="25" t="s">
        <v>295</v>
      </c>
      <c r="F131" s="55"/>
      <c r="G131" s="33"/>
      <c r="H131" s="33"/>
      <c r="I131" s="27">
        <f>SUM(G131,H131)</f>
        <v>0</v>
      </c>
      <c r="J131" s="3"/>
    </row>
    <row r="132" spans="1:10" s="4" customFormat="1" ht="16.7" hidden="1" customHeight="1" x14ac:dyDescent="0.2">
      <c r="A132" s="24" t="s">
        <v>296</v>
      </c>
      <c r="B132" s="24">
        <v>4060</v>
      </c>
      <c r="C132" s="24">
        <v>110201</v>
      </c>
      <c r="D132" s="24" t="s">
        <v>66</v>
      </c>
      <c r="E132" s="25" t="s">
        <v>297</v>
      </c>
      <c r="F132" s="55"/>
      <c r="G132" s="33"/>
      <c r="H132" s="33"/>
      <c r="I132" s="27">
        <f>SUM(G132,H132)</f>
        <v>0</v>
      </c>
      <c r="J132" s="3"/>
    </row>
    <row r="133" spans="1:10" s="4" customFormat="1" ht="19.350000000000001" hidden="1" customHeight="1" x14ac:dyDescent="0.2">
      <c r="A133" s="24" t="s">
        <v>298</v>
      </c>
      <c r="B133" s="24">
        <v>4070</v>
      </c>
      <c r="C133" s="24">
        <v>110202</v>
      </c>
      <c r="D133" s="24" t="s">
        <v>66</v>
      </c>
      <c r="E133" s="25" t="s">
        <v>299</v>
      </c>
      <c r="F133" s="55"/>
      <c r="G133" s="33"/>
      <c r="H133" s="33"/>
      <c r="I133" s="27">
        <f>SUM(G133,H133)</f>
        <v>0</v>
      </c>
      <c r="J133" s="3"/>
    </row>
    <row r="134" spans="1:10" s="7" customFormat="1" ht="28.5" hidden="1" customHeight="1" x14ac:dyDescent="0.2">
      <c r="A134" s="30" t="s">
        <v>280</v>
      </c>
      <c r="B134" s="30"/>
      <c r="C134" s="30" t="s">
        <v>57</v>
      </c>
      <c r="D134" s="30"/>
      <c r="E134" s="31" t="s">
        <v>58</v>
      </c>
      <c r="F134" s="55"/>
      <c r="G134" s="27">
        <f>SUM(G136)</f>
        <v>0</v>
      </c>
      <c r="H134" s="27">
        <f>SUM(H136)</f>
        <v>0</v>
      </c>
      <c r="I134" s="27">
        <f>SUM(I136)</f>
        <v>0</v>
      </c>
      <c r="J134" s="3"/>
    </row>
    <row r="135" spans="1:10" s="7" customFormat="1" ht="28.5" hidden="1" customHeight="1" x14ac:dyDescent="0.2">
      <c r="A135" s="30" t="s">
        <v>281</v>
      </c>
      <c r="B135" s="30"/>
      <c r="C135" s="30" t="s">
        <v>57</v>
      </c>
      <c r="D135" s="30"/>
      <c r="E135" s="31" t="s">
        <v>58</v>
      </c>
      <c r="F135" s="55"/>
      <c r="G135" s="27"/>
      <c r="H135" s="27"/>
      <c r="I135" s="27"/>
      <c r="J135" s="3"/>
    </row>
    <row r="136" spans="1:10" s="4" customFormat="1" ht="32.450000000000003" hidden="1" customHeight="1" x14ac:dyDescent="0.2">
      <c r="A136" s="24" t="s">
        <v>300</v>
      </c>
      <c r="B136" s="24">
        <v>4030</v>
      </c>
      <c r="C136" s="24">
        <v>110103</v>
      </c>
      <c r="D136" s="24" t="s">
        <v>65</v>
      </c>
      <c r="E136" s="25" t="s">
        <v>295</v>
      </c>
      <c r="F136" s="55"/>
      <c r="G136" s="33"/>
      <c r="H136" s="33"/>
      <c r="I136" s="27">
        <f>SUM(G136,H136)</f>
        <v>0</v>
      </c>
      <c r="J136" s="3"/>
    </row>
    <row r="137" spans="1:10" s="6" customFormat="1" ht="84" customHeight="1" x14ac:dyDescent="0.2">
      <c r="A137" s="24"/>
      <c r="B137" s="24"/>
      <c r="C137" s="24"/>
      <c r="D137" s="24"/>
      <c r="E137" s="25"/>
      <c r="F137" s="26" t="s">
        <v>157</v>
      </c>
      <c r="G137" s="27">
        <f>G139</f>
        <v>18815000</v>
      </c>
      <c r="H137" s="27">
        <f>H139</f>
        <v>88050000</v>
      </c>
      <c r="I137" s="27">
        <f>I139</f>
        <v>106865000</v>
      </c>
      <c r="J137" s="3"/>
    </row>
    <row r="138" spans="1:10" s="4" customFormat="1" ht="15" x14ac:dyDescent="0.2">
      <c r="A138" s="24"/>
      <c r="B138" s="24"/>
      <c r="C138" s="24"/>
      <c r="D138" s="24"/>
      <c r="E138" s="25"/>
      <c r="F138" s="28" t="s">
        <v>5</v>
      </c>
      <c r="G138" s="33"/>
      <c r="H138" s="33"/>
      <c r="I138" s="27"/>
      <c r="J138" s="3"/>
    </row>
    <row r="139" spans="1:10" s="7" customFormat="1" ht="15" x14ac:dyDescent="0.2">
      <c r="A139" s="30" t="s">
        <v>230</v>
      </c>
      <c r="B139" s="30"/>
      <c r="C139" s="30" t="s">
        <v>121</v>
      </c>
      <c r="D139" s="30"/>
      <c r="E139" s="31" t="s">
        <v>6</v>
      </c>
      <c r="F139" s="55"/>
      <c r="G139" s="27">
        <f>G140</f>
        <v>18815000</v>
      </c>
      <c r="H139" s="27">
        <f>H140</f>
        <v>88050000</v>
      </c>
      <c r="I139" s="27">
        <f>I140</f>
        <v>106865000</v>
      </c>
      <c r="J139" s="3"/>
    </row>
    <row r="140" spans="1:10" s="7" customFormat="1" ht="15" x14ac:dyDescent="0.2">
      <c r="A140" s="30" t="s">
        <v>231</v>
      </c>
      <c r="B140" s="30"/>
      <c r="C140" s="30" t="s">
        <v>121</v>
      </c>
      <c r="D140" s="30"/>
      <c r="E140" s="31" t="s">
        <v>6</v>
      </c>
      <c r="F140" s="55"/>
      <c r="G140" s="27">
        <f>G141+G142</f>
        <v>18815000</v>
      </c>
      <c r="H140" s="27">
        <f>H141+H142</f>
        <v>88050000</v>
      </c>
      <c r="I140" s="27">
        <f>I141+I142</f>
        <v>106865000</v>
      </c>
      <c r="J140" s="3"/>
    </row>
    <row r="141" spans="1:10" s="4" customFormat="1" ht="43.9" customHeight="1" x14ac:dyDescent="0.2">
      <c r="A141" s="24" t="s">
        <v>301</v>
      </c>
      <c r="B141" s="24">
        <v>7470</v>
      </c>
      <c r="C141" s="24" t="s">
        <v>67</v>
      </c>
      <c r="D141" s="24" t="s">
        <v>7</v>
      </c>
      <c r="E141" s="25" t="s">
        <v>302</v>
      </c>
      <c r="F141" s="55"/>
      <c r="G141" s="33">
        <v>0</v>
      </c>
      <c r="H141" s="33">
        <v>84050000</v>
      </c>
      <c r="I141" s="27">
        <f>SUM(G141,H141)</f>
        <v>84050000</v>
      </c>
      <c r="J141" s="3"/>
    </row>
    <row r="142" spans="1:10" s="4" customFormat="1" ht="20.100000000000001" customHeight="1" x14ac:dyDescent="0.2">
      <c r="A142" s="24" t="s">
        <v>305</v>
      </c>
      <c r="B142" s="24" t="s">
        <v>181</v>
      </c>
      <c r="C142" s="24" t="s">
        <v>68</v>
      </c>
      <c r="D142" s="24" t="s">
        <v>55</v>
      </c>
      <c r="E142" s="25" t="s">
        <v>56</v>
      </c>
      <c r="F142" s="55"/>
      <c r="G142" s="33">
        <v>18815000</v>
      </c>
      <c r="H142" s="33">
        <v>4000000</v>
      </c>
      <c r="I142" s="27">
        <f>SUM(G142,H142)</f>
        <v>22815000</v>
      </c>
      <c r="J142" s="3"/>
    </row>
    <row r="143" spans="1:10" s="6" customFormat="1" ht="45.6" customHeight="1" x14ac:dyDescent="0.2">
      <c r="A143" s="24"/>
      <c r="B143" s="24"/>
      <c r="C143" s="24"/>
      <c r="D143" s="24"/>
      <c r="E143" s="25"/>
      <c r="F143" s="26" t="s">
        <v>171</v>
      </c>
      <c r="G143" s="27">
        <f>G145</f>
        <v>1320000</v>
      </c>
      <c r="H143" s="27">
        <f>H145</f>
        <v>300000</v>
      </c>
      <c r="I143" s="27">
        <f>I145</f>
        <v>1620000</v>
      </c>
      <c r="J143" s="3"/>
    </row>
    <row r="144" spans="1:10" s="4" customFormat="1" ht="15" x14ac:dyDescent="0.2">
      <c r="A144" s="24"/>
      <c r="B144" s="24"/>
      <c r="C144" s="24"/>
      <c r="D144" s="24"/>
      <c r="E144" s="25"/>
      <c r="F144" s="28" t="s">
        <v>5</v>
      </c>
      <c r="G144" s="33"/>
      <c r="H144" s="33"/>
      <c r="I144" s="33"/>
      <c r="J144" s="3"/>
    </row>
    <row r="145" spans="1:10" s="7" customFormat="1" ht="28.5" x14ac:dyDescent="0.2">
      <c r="A145" s="30" t="s">
        <v>185</v>
      </c>
      <c r="B145" s="30"/>
      <c r="C145" s="30" t="s">
        <v>184</v>
      </c>
      <c r="D145" s="30"/>
      <c r="E145" s="31" t="s">
        <v>69</v>
      </c>
      <c r="F145" s="55"/>
      <c r="G145" s="27">
        <f>G146</f>
        <v>1320000</v>
      </c>
      <c r="H145" s="27">
        <f>H147</f>
        <v>300000</v>
      </c>
      <c r="I145" s="27">
        <f>I147</f>
        <v>1620000</v>
      </c>
      <c r="J145" s="3"/>
    </row>
    <row r="146" spans="1:10" s="7" customFormat="1" ht="28.5" x14ac:dyDescent="0.2">
      <c r="A146" s="30" t="s">
        <v>186</v>
      </c>
      <c r="B146" s="30"/>
      <c r="C146" s="30" t="s">
        <v>184</v>
      </c>
      <c r="D146" s="30"/>
      <c r="E146" s="31" t="s">
        <v>69</v>
      </c>
      <c r="F146" s="55"/>
      <c r="G146" s="27">
        <f>G147</f>
        <v>1320000</v>
      </c>
      <c r="H146" s="27">
        <f>H147</f>
        <v>300000</v>
      </c>
      <c r="I146" s="27">
        <f>I147</f>
        <v>1620000</v>
      </c>
      <c r="J146" s="3"/>
    </row>
    <row r="147" spans="1:10" s="4" customFormat="1" ht="15" x14ac:dyDescent="0.2">
      <c r="A147" s="24" t="s">
        <v>187</v>
      </c>
      <c r="B147" s="24" t="s">
        <v>188</v>
      </c>
      <c r="C147" s="24" t="s">
        <v>189</v>
      </c>
      <c r="D147" s="24" t="s">
        <v>70</v>
      </c>
      <c r="E147" s="25" t="s">
        <v>71</v>
      </c>
      <c r="F147" s="55"/>
      <c r="G147" s="33">
        <v>1320000</v>
      </c>
      <c r="H147" s="33">
        <v>300000</v>
      </c>
      <c r="I147" s="27">
        <f>SUM(G147,H147)</f>
        <v>1620000</v>
      </c>
      <c r="J147" s="3"/>
    </row>
    <row r="148" spans="1:10" s="6" customFormat="1" ht="29.25" x14ac:dyDescent="0.2">
      <c r="A148" s="24"/>
      <c r="B148" s="24"/>
      <c r="C148" s="24"/>
      <c r="D148" s="24"/>
      <c r="E148" s="25"/>
      <c r="F148" s="26" t="s">
        <v>175</v>
      </c>
      <c r="G148" s="27">
        <f>G150</f>
        <v>0</v>
      </c>
      <c r="H148" s="27">
        <f>H150</f>
        <v>126866085</v>
      </c>
      <c r="I148" s="27">
        <f>I150</f>
        <v>126866085</v>
      </c>
      <c r="J148" s="3"/>
    </row>
    <row r="149" spans="1:10" s="4" customFormat="1" ht="15" x14ac:dyDescent="0.2">
      <c r="A149" s="24"/>
      <c r="B149" s="24"/>
      <c r="C149" s="24"/>
      <c r="D149" s="24"/>
      <c r="E149" s="25"/>
      <c r="F149" s="28" t="s">
        <v>5</v>
      </c>
      <c r="G149" s="33"/>
      <c r="H149" s="33"/>
      <c r="I149" s="33"/>
      <c r="J149" s="3"/>
    </row>
    <row r="150" spans="1:10" s="7" customFormat="1" ht="42.75" x14ac:dyDescent="0.2">
      <c r="A150" s="30" t="s">
        <v>206</v>
      </c>
      <c r="B150" s="30"/>
      <c r="C150" s="30" t="s">
        <v>208</v>
      </c>
      <c r="D150" s="30"/>
      <c r="E150" s="31" t="s">
        <v>73</v>
      </c>
      <c r="F150" s="55"/>
      <c r="G150" s="27">
        <f t="shared" ref="G150:I152" si="5">G151</f>
        <v>0</v>
      </c>
      <c r="H150" s="27">
        <f t="shared" si="5"/>
        <v>126866085</v>
      </c>
      <c r="I150" s="27">
        <f t="shared" si="5"/>
        <v>126866085</v>
      </c>
      <c r="J150" s="3"/>
    </row>
    <row r="151" spans="1:10" s="7" customFormat="1" ht="42.75" x14ac:dyDescent="0.2">
      <c r="A151" s="30" t="s">
        <v>207</v>
      </c>
      <c r="B151" s="30"/>
      <c r="C151" s="30" t="s">
        <v>208</v>
      </c>
      <c r="D151" s="30"/>
      <c r="E151" s="31" t="s">
        <v>73</v>
      </c>
      <c r="F151" s="55"/>
      <c r="G151" s="27">
        <f>G152+G158</f>
        <v>0</v>
      </c>
      <c r="H151" s="27">
        <f>H152+H158</f>
        <v>126866085</v>
      </c>
      <c r="I151" s="27">
        <f>I152+I158</f>
        <v>126866085</v>
      </c>
      <c r="J151" s="3"/>
    </row>
    <row r="152" spans="1:10" s="7" customFormat="1" ht="15" hidden="1" x14ac:dyDescent="0.2">
      <c r="A152" s="24" t="s">
        <v>394</v>
      </c>
      <c r="B152" s="24" t="s">
        <v>393</v>
      </c>
      <c r="C152" s="24"/>
      <c r="D152" s="24"/>
      <c r="E152" s="25" t="s">
        <v>395</v>
      </c>
      <c r="F152" s="55"/>
      <c r="G152" s="33">
        <f t="shared" si="5"/>
        <v>0</v>
      </c>
      <c r="H152" s="33">
        <f t="shared" si="5"/>
        <v>0</v>
      </c>
      <c r="I152" s="27">
        <f t="shared" si="5"/>
        <v>0</v>
      </c>
      <c r="J152" s="3"/>
    </row>
    <row r="153" spans="1:10" s="7" customFormat="1" ht="30" hidden="1" x14ac:dyDescent="0.2">
      <c r="A153" s="24" t="s">
        <v>309</v>
      </c>
      <c r="B153" s="24">
        <v>6052</v>
      </c>
      <c r="C153" s="24" t="s">
        <v>143</v>
      </c>
      <c r="D153" s="24" t="s">
        <v>74</v>
      </c>
      <c r="E153" s="25" t="s">
        <v>310</v>
      </c>
      <c r="F153" s="55"/>
      <c r="G153" s="33">
        <v>0</v>
      </c>
      <c r="H153" s="33">
        <v>0</v>
      </c>
      <c r="I153" s="27">
        <f>G153+H153</f>
        <v>0</v>
      </c>
      <c r="J153" s="3"/>
    </row>
    <row r="154" spans="1:10" s="4" customFormat="1" ht="15" hidden="1" customHeight="1" x14ac:dyDescent="0.2">
      <c r="A154" s="24" t="s">
        <v>209</v>
      </c>
      <c r="B154" s="24">
        <v>6310</v>
      </c>
      <c r="C154" s="24">
        <v>150101</v>
      </c>
      <c r="D154" s="24" t="s">
        <v>7</v>
      </c>
      <c r="E154" s="25" t="s">
        <v>306</v>
      </c>
      <c r="F154" s="55"/>
      <c r="G154" s="33">
        <v>0</v>
      </c>
      <c r="H154" s="33"/>
      <c r="I154" s="27">
        <f>SUM(G154,H154)</f>
        <v>0</v>
      </c>
      <c r="J154" s="3"/>
    </row>
    <row r="155" spans="1:10" s="6" customFormat="1" ht="15" hidden="1" customHeight="1" x14ac:dyDescent="0.2">
      <c r="A155" s="39"/>
      <c r="B155" s="39"/>
      <c r="C155" s="39"/>
      <c r="D155" s="39"/>
      <c r="E155" s="41" t="s">
        <v>5</v>
      </c>
      <c r="F155" s="56"/>
      <c r="G155" s="42"/>
      <c r="H155" s="42"/>
      <c r="I155" s="43"/>
      <c r="J155" s="5"/>
    </row>
    <row r="156" spans="1:10" s="6" customFormat="1" ht="15" hidden="1" customHeight="1" x14ac:dyDescent="0.2">
      <c r="A156" s="39"/>
      <c r="B156" s="39"/>
      <c r="C156" s="39"/>
      <c r="D156" s="39"/>
      <c r="E156" s="41" t="s">
        <v>136</v>
      </c>
      <c r="F156" s="56"/>
      <c r="G156" s="42">
        <v>0</v>
      </c>
      <c r="H156" s="42"/>
      <c r="I156" s="43">
        <f>G156+H156</f>
        <v>0</v>
      </c>
      <c r="J156" s="5"/>
    </row>
    <row r="157" spans="1:10" s="6" customFormat="1" ht="15" hidden="1" customHeight="1" x14ac:dyDescent="0.2">
      <c r="A157" s="39"/>
      <c r="B157" s="39"/>
      <c r="C157" s="39"/>
      <c r="D157" s="39"/>
      <c r="E157" s="41" t="s">
        <v>13</v>
      </c>
      <c r="F157" s="40"/>
      <c r="G157" s="42"/>
      <c r="H157" s="42"/>
      <c r="I157" s="43">
        <f>SUM(G157,H157)</f>
        <v>0</v>
      </c>
      <c r="J157" s="5"/>
    </row>
    <row r="158" spans="1:10" s="6" customFormat="1" ht="15" customHeight="1" x14ac:dyDescent="0.2">
      <c r="A158" s="24" t="s">
        <v>209</v>
      </c>
      <c r="B158" s="24">
        <v>6310</v>
      </c>
      <c r="C158" s="24">
        <v>150101</v>
      </c>
      <c r="D158" s="24" t="s">
        <v>7</v>
      </c>
      <c r="E158" s="25" t="s">
        <v>306</v>
      </c>
      <c r="F158" s="40"/>
      <c r="G158" s="42">
        <v>0</v>
      </c>
      <c r="H158" s="33">
        <v>126866085</v>
      </c>
      <c r="I158" s="27">
        <f>G158+H158</f>
        <v>126866085</v>
      </c>
      <c r="J158" s="5"/>
    </row>
    <row r="159" spans="1:10" s="6" customFormat="1" ht="15" customHeight="1" x14ac:dyDescent="0.2">
      <c r="A159" s="24"/>
      <c r="B159" s="24"/>
      <c r="C159" s="24"/>
      <c r="D159" s="24"/>
      <c r="E159" s="41" t="s">
        <v>5</v>
      </c>
      <c r="F159" s="40"/>
      <c r="G159" s="42"/>
      <c r="H159" s="33"/>
      <c r="I159" s="27"/>
      <c r="J159" s="5"/>
    </row>
    <row r="160" spans="1:10" s="6" customFormat="1" ht="15" customHeight="1" x14ac:dyDescent="0.2">
      <c r="A160" s="24"/>
      <c r="B160" s="24"/>
      <c r="C160" s="24"/>
      <c r="D160" s="24"/>
      <c r="E160" s="41" t="s">
        <v>136</v>
      </c>
      <c r="F160" s="40"/>
      <c r="G160" s="42"/>
      <c r="H160" s="33">
        <v>528415</v>
      </c>
      <c r="I160" s="27">
        <f>G160+H160</f>
        <v>528415</v>
      </c>
      <c r="J160" s="5"/>
    </row>
    <row r="161" spans="1:10" s="6" customFormat="1" ht="43.5" customHeight="1" x14ac:dyDescent="0.2">
      <c r="A161" s="24"/>
      <c r="B161" s="24"/>
      <c r="C161" s="24"/>
      <c r="D161" s="24"/>
      <c r="E161" s="25"/>
      <c r="F161" s="26" t="s">
        <v>522</v>
      </c>
      <c r="G161" s="27">
        <f>G163</f>
        <v>9800000</v>
      </c>
      <c r="H161" s="27">
        <f>H163</f>
        <v>1200000</v>
      </c>
      <c r="I161" s="27">
        <f>I163</f>
        <v>11000000</v>
      </c>
      <c r="J161" s="3"/>
    </row>
    <row r="162" spans="1:10" s="4" customFormat="1" ht="15" x14ac:dyDescent="0.2">
      <c r="A162" s="24"/>
      <c r="B162" s="24"/>
      <c r="C162" s="24"/>
      <c r="D162" s="24"/>
      <c r="E162" s="25"/>
      <c r="F162" s="28" t="s">
        <v>5</v>
      </c>
      <c r="G162" s="33"/>
      <c r="H162" s="33"/>
      <c r="I162" s="33"/>
      <c r="J162" s="3"/>
    </row>
    <row r="163" spans="1:10" s="7" customFormat="1" ht="42.75" x14ac:dyDescent="0.2">
      <c r="A163" s="30" t="s">
        <v>191</v>
      </c>
      <c r="B163" s="30"/>
      <c r="C163" s="30" t="s">
        <v>190</v>
      </c>
      <c r="D163" s="30"/>
      <c r="E163" s="31" t="s">
        <v>75</v>
      </c>
      <c r="F163" s="55"/>
      <c r="G163" s="27">
        <f t="shared" ref="G163:I165" si="6">G164</f>
        <v>9800000</v>
      </c>
      <c r="H163" s="27">
        <f t="shared" si="6"/>
        <v>1200000</v>
      </c>
      <c r="I163" s="27">
        <f t="shared" si="6"/>
        <v>11000000</v>
      </c>
      <c r="J163" s="3"/>
    </row>
    <row r="164" spans="1:10" s="7" customFormat="1" ht="42.75" x14ac:dyDescent="0.2">
      <c r="A164" s="30" t="s">
        <v>192</v>
      </c>
      <c r="B164" s="30"/>
      <c r="C164" s="30" t="s">
        <v>190</v>
      </c>
      <c r="D164" s="30"/>
      <c r="E164" s="31" t="s">
        <v>75</v>
      </c>
      <c r="F164" s="55"/>
      <c r="G164" s="27">
        <f t="shared" si="6"/>
        <v>9800000</v>
      </c>
      <c r="H164" s="27">
        <f t="shared" si="6"/>
        <v>1200000</v>
      </c>
      <c r="I164" s="27">
        <f t="shared" si="6"/>
        <v>11000000</v>
      </c>
      <c r="J164" s="3"/>
    </row>
    <row r="165" spans="1:10" s="4" customFormat="1" ht="15" x14ac:dyDescent="0.2">
      <c r="A165" s="24" t="s">
        <v>193</v>
      </c>
      <c r="B165" s="24" t="s">
        <v>194</v>
      </c>
      <c r="C165" s="24" t="s">
        <v>190</v>
      </c>
      <c r="D165" s="24"/>
      <c r="E165" s="60" t="s">
        <v>517</v>
      </c>
      <c r="F165" s="61"/>
      <c r="G165" s="33">
        <f t="shared" si="6"/>
        <v>9800000</v>
      </c>
      <c r="H165" s="33">
        <f t="shared" si="6"/>
        <v>1200000</v>
      </c>
      <c r="I165" s="27">
        <f t="shared" si="6"/>
        <v>11000000</v>
      </c>
      <c r="J165" s="3"/>
    </row>
    <row r="166" spans="1:10" s="4" customFormat="1" ht="15" x14ac:dyDescent="0.2">
      <c r="A166" s="24" t="s">
        <v>195</v>
      </c>
      <c r="B166" s="24" t="s">
        <v>196</v>
      </c>
      <c r="C166" s="24">
        <v>170901</v>
      </c>
      <c r="D166" s="24" t="s">
        <v>76</v>
      </c>
      <c r="E166" s="25" t="s">
        <v>117</v>
      </c>
      <c r="F166" s="55"/>
      <c r="G166" s="33">
        <v>9800000</v>
      </c>
      <c r="H166" s="33">
        <v>1200000</v>
      </c>
      <c r="I166" s="27">
        <f>SUM(G166,H166)</f>
        <v>11000000</v>
      </c>
      <c r="J166" s="3"/>
    </row>
    <row r="167" spans="1:10" s="6" customFormat="1" ht="73.5" customHeight="1" x14ac:dyDescent="0.2">
      <c r="A167" s="24"/>
      <c r="B167" s="24"/>
      <c r="C167" s="24"/>
      <c r="D167" s="24"/>
      <c r="E167" s="25"/>
      <c r="F167" s="26" t="s">
        <v>529</v>
      </c>
      <c r="G167" s="27">
        <f>G169</f>
        <v>2395000</v>
      </c>
      <c r="H167" s="27">
        <f>H169</f>
        <v>2092400</v>
      </c>
      <c r="I167" s="27">
        <f>I169</f>
        <v>4487400</v>
      </c>
      <c r="J167" s="3"/>
    </row>
    <row r="168" spans="1:10" s="4" customFormat="1" ht="15" x14ac:dyDescent="0.2">
      <c r="A168" s="24"/>
      <c r="B168" s="24"/>
      <c r="C168" s="24"/>
      <c r="D168" s="24"/>
      <c r="E168" s="25"/>
      <c r="F168" s="28" t="s">
        <v>5</v>
      </c>
      <c r="G168" s="33"/>
      <c r="H168" s="33"/>
      <c r="I168" s="33"/>
      <c r="J168" s="3"/>
    </row>
    <row r="169" spans="1:10" s="4" customFormat="1" ht="40.5" customHeight="1" x14ac:dyDescent="0.2">
      <c r="A169" s="30" t="s">
        <v>197</v>
      </c>
      <c r="B169" s="30"/>
      <c r="C169" s="30">
        <v>68</v>
      </c>
      <c r="D169" s="30"/>
      <c r="E169" s="31" t="s">
        <v>104</v>
      </c>
      <c r="F169" s="56"/>
      <c r="G169" s="27">
        <f t="shared" ref="G169:I170" si="7">G170</f>
        <v>2395000</v>
      </c>
      <c r="H169" s="27">
        <f t="shared" si="7"/>
        <v>2092400</v>
      </c>
      <c r="I169" s="27">
        <f t="shared" si="7"/>
        <v>4487400</v>
      </c>
      <c r="J169" s="3"/>
    </row>
    <row r="170" spans="1:10" s="4" customFormat="1" ht="40.5" customHeight="1" x14ac:dyDescent="0.2">
      <c r="A170" s="30" t="s">
        <v>198</v>
      </c>
      <c r="B170" s="30"/>
      <c r="C170" s="30" t="s">
        <v>165</v>
      </c>
      <c r="D170" s="30"/>
      <c r="E170" s="31" t="s">
        <v>104</v>
      </c>
      <c r="F170" s="56"/>
      <c r="G170" s="27">
        <f t="shared" si="7"/>
        <v>2395000</v>
      </c>
      <c r="H170" s="27">
        <f t="shared" si="7"/>
        <v>2092400</v>
      </c>
      <c r="I170" s="27">
        <f t="shared" si="7"/>
        <v>4487400</v>
      </c>
      <c r="J170" s="3"/>
    </row>
    <row r="171" spans="1:10" s="4" customFormat="1" ht="30" x14ac:dyDescent="0.2">
      <c r="A171" s="24" t="s">
        <v>199</v>
      </c>
      <c r="B171" s="24" t="s">
        <v>200</v>
      </c>
      <c r="C171" s="24">
        <v>210105</v>
      </c>
      <c r="D171" s="24" t="s">
        <v>77</v>
      </c>
      <c r="E171" s="25" t="s">
        <v>118</v>
      </c>
      <c r="F171" s="56"/>
      <c r="G171" s="33">
        <v>2395000</v>
      </c>
      <c r="H171" s="33">
        <v>2092400</v>
      </c>
      <c r="I171" s="27">
        <f>G171+H171</f>
        <v>4487400</v>
      </c>
      <c r="J171" s="3"/>
    </row>
    <row r="172" spans="1:10" s="6" customFormat="1" ht="43.5" customHeight="1" x14ac:dyDescent="0.2">
      <c r="A172" s="24"/>
      <c r="B172" s="24"/>
      <c r="C172" s="24"/>
      <c r="D172" s="24"/>
      <c r="E172" s="25"/>
      <c r="F172" s="26" t="s">
        <v>523</v>
      </c>
      <c r="G172" s="27">
        <f>G177+G180+G210+G215+G218</f>
        <v>10144757</v>
      </c>
      <c r="H172" s="27">
        <f>H177+H180+H210+H215+H218</f>
        <v>1546396562</v>
      </c>
      <c r="I172" s="27">
        <f>I177+I180+I210+I215+I218</f>
        <v>1556541319</v>
      </c>
      <c r="J172" s="3"/>
    </row>
    <row r="173" spans="1:10" s="4" customFormat="1" ht="15" x14ac:dyDescent="0.2">
      <c r="A173" s="24"/>
      <c r="B173" s="24"/>
      <c r="C173" s="24"/>
      <c r="D173" s="24"/>
      <c r="E173" s="25"/>
      <c r="F173" s="28" t="s">
        <v>5</v>
      </c>
      <c r="G173" s="33"/>
      <c r="H173" s="33"/>
      <c r="I173" s="33"/>
      <c r="J173" s="3"/>
    </row>
    <row r="174" spans="1:10" s="4" customFormat="1" ht="28.5" hidden="1" customHeight="1" x14ac:dyDescent="0.2">
      <c r="A174" s="30" t="s">
        <v>234</v>
      </c>
      <c r="B174" s="30"/>
      <c r="C174" s="30" t="s">
        <v>9</v>
      </c>
      <c r="D174" s="30"/>
      <c r="E174" s="31" t="s">
        <v>10</v>
      </c>
      <c r="F174" s="55"/>
      <c r="G174" s="27">
        <f>G176</f>
        <v>0</v>
      </c>
      <c r="H174" s="27">
        <f>H176</f>
        <v>0</v>
      </c>
      <c r="I174" s="27">
        <f>G174+H174</f>
        <v>0</v>
      </c>
      <c r="J174" s="3"/>
    </row>
    <row r="175" spans="1:10" s="4" customFormat="1" ht="28.5" hidden="1" customHeight="1" x14ac:dyDescent="0.2">
      <c r="A175" s="30" t="s">
        <v>235</v>
      </c>
      <c r="B175" s="30"/>
      <c r="C175" s="30" t="s">
        <v>9</v>
      </c>
      <c r="D175" s="30"/>
      <c r="E175" s="31" t="s">
        <v>10</v>
      </c>
      <c r="F175" s="55"/>
      <c r="G175" s="27"/>
      <c r="H175" s="27"/>
      <c r="I175" s="27"/>
      <c r="J175" s="3"/>
    </row>
    <row r="176" spans="1:10" s="7" customFormat="1" ht="60" hidden="1" customHeight="1" x14ac:dyDescent="0.2">
      <c r="A176" s="24" t="s">
        <v>307</v>
      </c>
      <c r="B176" s="24">
        <v>8420</v>
      </c>
      <c r="C176" s="24" t="s">
        <v>168</v>
      </c>
      <c r="D176" s="24" t="s">
        <v>26</v>
      </c>
      <c r="E176" s="25" t="s">
        <v>169</v>
      </c>
      <c r="F176" s="55"/>
      <c r="G176" s="33"/>
      <c r="H176" s="33"/>
      <c r="I176" s="27">
        <f>SUM(G176,H176)</f>
        <v>0</v>
      </c>
      <c r="J176" s="3"/>
    </row>
    <row r="177" spans="1:10" s="7" customFormat="1" ht="28.5" hidden="1" customHeight="1" x14ac:dyDescent="0.2">
      <c r="A177" s="30" t="s">
        <v>289</v>
      </c>
      <c r="B177" s="30"/>
      <c r="C177" s="30" t="s">
        <v>62</v>
      </c>
      <c r="D177" s="30"/>
      <c r="E177" s="31" t="s">
        <v>102</v>
      </c>
      <c r="F177" s="55"/>
      <c r="G177" s="27">
        <f>G179</f>
        <v>0</v>
      </c>
      <c r="H177" s="27">
        <f>H179</f>
        <v>0</v>
      </c>
      <c r="I177" s="27">
        <f>I179</f>
        <v>0</v>
      </c>
      <c r="J177" s="3"/>
    </row>
    <row r="178" spans="1:10" s="7" customFormat="1" ht="28.5" hidden="1" customHeight="1" x14ac:dyDescent="0.2">
      <c r="A178" s="30" t="s">
        <v>290</v>
      </c>
      <c r="B178" s="30"/>
      <c r="C178" s="30" t="s">
        <v>62</v>
      </c>
      <c r="D178" s="30"/>
      <c r="E178" s="31" t="s">
        <v>102</v>
      </c>
      <c r="F178" s="55"/>
      <c r="G178" s="27">
        <f>G179</f>
        <v>0</v>
      </c>
      <c r="H178" s="27">
        <f>H179</f>
        <v>0</v>
      </c>
      <c r="I178" s="27">
        <f>I179</f>
        <v>0</v>
      </c>
      <c r="J178" s="3"/>
    </row>
    <row r="179" spans="1:10" s="7" customFormat="1" ht="30" hidden="1" customHeight="1" x14ac:dyDescent="0.2">
      <c r="A179" s="24" t="s">
        <v>294</v>
      </c>
      <c r="B179" s="24" t="s">
        <v>402</v>
      </c>
      <c r="C179" s="24" t="s">
        <v>403</v>
      </c>
      <c r="D179" s="24" t="s">
        <v>65</v>
      </c>
      <c r="E179" s="25" t="s">
        <v>295</v>
      </c>
      <c r="F179" s="55"/>
      <c r="G179" s="33"/>
      <c r="H179" s="33"/>
      <c r="I179" s="27">
        <f>G179+H179</f>
        <v>0</v>
      </c>
      <c r="J179" s="3"/>
    </row>
    <row r="180" spans="1:10" s="7" customFormat="1" ht="42.75" x14ac:dyDescent="0.2">
      <c r="A180" s="30" t="s">
        <v>206</v>
      </c>
      <c r="B180" s="30"/>
      <c r="C180" s="30" t="s">
        <v>208</v>
      </c>
      <c r="D180" s="30"/>
      <c r="E180" s="31" t="s">
        <v>73</v>
      </c>
      <c r="F180" s="55"/>
      <c r="G180" s="27">
        <f>G181</f>
        <v>1000000</v>
      </c>
      <c r="H180" s="27">
        <f>H181</f>
        <v>579403893</v>
      </c>
      <c r="I180" s="27">
        <f>I181</f>
        <v>580403893</v>
      </c>
      <c r="J180" s="3"/>
    </row>
    <row r="181" spans="1:10" s="7" customFormat="1" ht="42.75" x14ac:dyDescent="0.2">
      <c r="A181" s="30" t="s">
        <v>207</v>
      </c>
      <c r="B181" s="30"/>
      <c r="C181" s="30" t="s">
        <v>208</v>
      </c>
      <c r="D181" s="30"/>
      <c r="E181" s="31" t="s">
        <v>73</v>
      </c>
      <c r="F181" s="55"/>
      <c r="G181" s="27">
        <f>G182+G187+G195+G198+G203+G193</f>
        <v>1000000</v>
      </c>
      <c r="H181" s="27">
        <f>H182+H187+H195+H198+H203+H193</f>
        <v>579403893</v>
      </c>
      <c r="I181" s="27">
        <f>I182+I187+I195+I198+I203+I193</f>
        <v>580403893</v>
      </c>
      <c r="J181" s="3"/>
    </row>
    <row r="182" spans="1:10" s="7" customFormat="1" ht="15" x14ac:dyDescent="0.2">
      <c r="A182" s="24" t="s">
        <v>391</v>
      </c>
      <c r="B182" s="24" t="s">
        <v>390</v>
      </c>
      <c r="C182" s="24"/>
      <c r="D182" s="24"/>
      <c r="E182" s="25" t="s">
        <v>392</v>
      </c>
      <c r="F182" s="55"/>
      <c r="G182" s="27">
        <f>G183</f>
        <v>0</v>
      </c>
      <c r="H182" s="27">
        <f>H183</f>
        <v>1414596</v>
      </c>
      <c r="I182" s="27">
        <f>I183</f>
        <v>1414596</v>
      </c>
      <c r="J182" s="3"/>
    </row>
    <row r="183" spans="1:10" s="7" customFormat="1" ht="15" x14ac:dyDescent="0.2">
      <c r="A183" s="24" t="s">
        <v>308</v>
      </c>
      <c r="B183" s="24">
        <v>6021</v>
      </c>
      <c r="C183" s="24" t="s">
        <v>141</v>
      </c>
      <c r="D183" s="24" t="s">
        <v>79</v>
      </c>
      <c r="E183" s="25" t="s">
        <v>505</v>
      </c>
      <c r="F183" s="55"/>
      <c r="G183" s="27">
        <v>0</v>
      </c>
      <c r="H183" s="33">
        <v>1414596</v>
      </c>
      <c r="I183" s="27">
        <f>SUM(G183,H183)</f>
        <v>1414596</v>
      </c>
      <c r="J183" s="3"/>
    </row>
    <row r="184" spans="1:10" s="7" customFormat="1" ht="17.649999999999999" hidden="1" customHeight="1" x14ac:dyDescent="0.2">
      <c r="A184" s="24"/>
      <c r="B184" s="24"/>
      <c r="C184" s="24"/>
      <c r="D184" s="24"/>
      <c r="E184" s="41" t="s">
        <v>5</v>
      </c>
      <c r="F184" s="55"/>
      <c r="G184" s="33"/>
      <c r="H184" s="33"/>
      <c r="I184" s="27"/>
      <c r="J184" s="3"/>
    </row>
    <row r="185" spans="1:10" s="7" customFormat="1" ht="17.649999999999999" hidden="1" customHeight="1" x14ac:dyDescent="0.2">
      <c r="A185" s="24"/>
      <c r="B185" s="24"/>
      <c r="C185" s="24"/>
      <c r="D185" s="24"/>
      <c r="E185" s="41" t="s">
        <v>136</v>
      </c>
      <c r="F185" s="56"/>
      <c r="G185" s="42"/>
      <c r="H185" s="42"/>
      <c r="I185" s="43">
        <f>SUM(G185,H185)</f>
        <v>0</v>
      </c>
      <c r="J185" s="3"/>
    </row>
    <row r="186" spans="1:10" s="7" customFormat="1" ht="33.75" hidden="1" customHeight="1" x14ac:dyDescent="0.2">
      <c r="A186" s="24" t="s">
        <v>108</v>
      </c>
      <c r="B186" s="24"/>
      <c r="C186" s="24"/>
      <c r="D186" s="24" t="s">
        <v>79</v>
      </c>
      <c r="E186" s="25" t="s">
        <v>109</v>
      </c>
      <c r="F186" s="55"/>
      <c r="G186" s="27"/>
      <c r="H186" s="33"/>
      <c r="I186" s="27">
        <f>SUM(G186,H186)</f>
        <v>0</v>
      </c>
      <c r="J186" s="3"/>
    </row>
    <row r="187" spans="1:10" s="7" customFormat="1" ht="33.75" hidden="1" customHeight="1" x14ac:dyDescent="0.2">
      <c r="A187" s="24" t="s">
        <v>394</v>
      </c>
      <c r="B187" s="24" t="s">
        <v>393</v>
      </c>
      <c r="C187" s="24"/>
      <c r="D187" s="24"/>
      <c r="E187" s="25" t="s">
        <v>395</v>
      </c>
      <c r="F187" s="55"/>
      <c r="G187" s="27">
        <f>G188</f>
        <v>0</v>
      </c>
      <c r="H187" s="27">
        <f>H188</f>
        <v>0</v>
      </c>
      <c r="I187" s="27">
        <f>I188</f>
        <v>0</v>
      </c>
      <c r="J187" s="3"/>
    </row>
    <row r="188" spans="1:10" s="7" customFormat="1" ht="30" hidden="1" customHeight="1" x14ac:dyDescent="0.2">
      <c r="A188" s="24" t="s">
        <v>309</v>
      </c>
      <c r="B188" s="24">
        <v>6052</v>
      </c>
      <c r="C188" s="24" t="s">
        <v>143</v>
      </c>
      <c r="D188" s="24" t="s">
        <v>74</v>
      </c>
      <c r="E188" s="25" t="s">
        <v>310</v>
      </c>
      <c r="F188" s="55"/>
      <c r="G188" s="27"/>
      <c r="H188" s="33"/>
      <c r="I188" s="27">
        <f>SUM(G188,H188)</f>
        <v>0</v>
      </c>
      <c r="J188" s="3"/>
    </row>
    <row r="189" spans="1:10" s="7" customFormat="1" ht="17.649999999999999" hidden="1" customHeight="1" x14ac:dyDescent="0.2">
      <c r="A189" s="24"/>
      <c r="B189" s="24"/>
      <c r="C189" s="24"/>
      <c r="D189" s="24"/>
      <c r="E189" s="41" t="s">
        <v>5</v>
      </c>
      <c r="F189" s="55"/>
      <c r="G189" s="33"/>
      <c r="H189" s="33"/>
      <c r="I189" s="27"/>
      <c r="J189" s="3"/>
    </row>
    <row r="190" spans="1:10" s="7" customFormat="1" ht="17.649999999999999" hidden="1" customHeight="1" x14ac:dyDescent="0.2">
      <c r="A190" s="24"/>
      <c r="B190" s="24"/>
      <c r="C190" s="24"/>
      <c r="D190" s="24"/>
      <c r="E190" s="41" t="s">
        <v>136</v>
      </c>
      <c r="F190" s="56"/>
      <c r="G190" s="42"/>
      <c r="H190" s="42"/>
      <c r="I190" s="43">
        <f>SUM(G190,H190)</f>
        <v>0</v>
      </c>
      <c r="J190" s="3"/>
    </row>
    <row r="191" spans="1:10" s="7" customFormat="1" ht="17.649999999999999" customHeight="1" x14ac:dyDescent="0.2">
      <c r="A191" s="24"/>
      <c r="B191" s="24"/>
      <c r="C191" s="24"/>
      <c r="D191" s="24"/>
      <c r="E191" s="41" t="s">
        <v>5</v>
      </c>
      <c r="F191" s="56"/>
      <c r="G191" s="42"/>
      <c r="H191" s="42"/>
      <c r="I191" s="43"/>
      <c r="J191" s="3"/>
    </row>
    <row r="192" spans="1:10" s="7" customFormat="1" ht="17.649999999999999" customHeight="1" x14ac:dyDescent="0.2">
      <c r="A192" s="24"/>
      <c r="B192" s="24"/>
      <c r="C192" s="24"/>
      <c r="D192" s="24"/>
      <c r="E192" s="41" t="s">
        <v>136</v>
      </c>
      <c r="F192" s="56"/>
      <c r="G192" s="42"/>
      <c r="H192" s="42">
        <v>323396</v>
      </c>
      <c r="I192" s="43">
        <f>G192+H192</f>
        <v>323396</v>
      </c>
      <c r="J192" s="3"/>
    </row>
    <row r="193" spans="1:10" s="7" customFormat="1" ht="17.649999999999999" customHeight="1" x14ac:dyDescent="0.2">
      <c r="A193" s="24" t="s">
        <v>394</v>
      </c>
      <c r="B193" s="24" t="s">
        <v>393</v>
      </c>
      <c r="C193" s="24"/>
      <c r="D193" s="24"/>
      <c r="E193" s="46" t="s">
        <v>395</v>
      </c>
      <c r="F193" s="56"/>
      <c r="G193" s="42">
        <f>G194</f>
        <v>0</v>
      </c>
      <c r="H193" s="33">
        <f>H194</f>
        <v>4000000</v>
      </c>
      <c r="I193" s="27">
        <f>I194</f>
        <v>4000000</v>
      </c>
      <c r="J193" s="3"/>
    </row>
    <row r="194" spans="1:10" s="7" customFormat="1" ht="37.5" customHeight="1" x14ac:dyDescent="0.2">
      <c r="A194" s="24" t="s">
        <v>309</v>
      </c>
      <c r="B194" s="24" t="s">
        <v>510</v>
      </c>
      <c r="C194" s="24"/>
      <c r="D194" s="24" t="s">
        <v>74</v>
      </c>
      <c r="E194" s="46" t="s">
        <v>310</v>
      </c>
      <c r="F194" s="56"/>
      <c r="G194" s="42">
        <v>0</v>
      </c>
      <c r="H194" s="33">
        <v>4000000</v>
      </c>
      <c r="I194" s="27">
        <f>G194+H194</f>
        <v>4000000</v>
      </c>
      <c r="J194" s="3"/>
    </row>
    <row r="195" spans="1:10" s="7" customFormat="1" ht="18.75" customHeight="1" x14ac:dyDescent="0.2">
      <c r="A195" s="24" t="s">
        <v>311</v>
      </c>
      <c r="B195" s="24">
        <v>6060</v>
      </c>
      <c r="C195" s="24" t="s">
        <v>96</v>
      </c>
      <c r="D195" s="24" t="s">
        <v>74</v>
      </c>
      <c r="E195" s="25" t="s">
        <v>530</v>
      </c>
      <c r="F195" s="55"/>
      <c r="G195" s="33">
        <v>1000000</v>
      </c>
      <c r="H195" s="33">
        <v>80679645</v>
      </c>
      <c r="I195" s="27">
        <f>SUM(G195,H195)</f>
        <v>81679645</v>
      </c>
      <c r="J195" s="3"/>
    </row>
    <row r="196" spans="1:10" s="7" customFormat="1" ht="18.75" customHeight="1" x14ac:dyDescent="0.2">
      <c r="A196" s="24"/>
      <c r="B196" s="24"/>
      <c r="C196" s="24"/>
      <c r="D196" s="24"/>
      <c r="E196" s="41" t="s">
        <v>5</v>
      </c>
      <c r="F196" s="55"/>
      <c r="G196" s="33"/>
      <c r="H196" s="33"/>
      <c r="I196" s="27"/>
      <c r="J196" s="3"/>
    </row>
    <row r="197" spans="1:10" s="7" customFormat="1" ht="18.75" customHeight="1" x14ac:dyDescent="0.2">
      <c r="A197" s="24"/>
      <c r="B197" s="24"/>
      <c r="C197" s="24"/>
      <c r="D197" s="24"/>
      <c r="E197" s="41" t="s">
        <v>136</v>
      </c>
      <c r="F197" s="55"/>
      <c r="G197" s="33"/>
      <c r="H197" s="33">
        <v>166124</v>
      </c>
      <c r="I197" s="27">
        <f>G197+H197</f>
        <v>166124</v>
      </c>
      <c r="J197" s="3"/>
    </row>
    <row r="198" spans="1:10" s="7" customFormat="1" ht="17.649999999999999" customHeight="1" x14ac:dyDescent="0.2">
      <c r="A198" s="24" t="s">
        <v>209</v>
      </c>
      <c r="B198" s="24">
        <v>6310</v>
      </c>
      <c r="C198" s="24">
        <v>150101</v>
      </c>
      <c r="D198" s="24" t="s">
        <v>7</v>
      </c>
      <c r="E198" s="25" t="s">
        <v>504</v>
      </c>
      <c r="F198" s="55"/>
      <c r="G198" s="33">
        <v>0</v>
      </c>
      <c r="H198" s="33">
        <v>22025952</v>
      </c>
      <c r="I198" s="27">
        <f>SUM(G198,H198)</f>
        <v>22025952</v>
      </c>
      <c r="J198" s="3"/>
    </row>
    <row r="199" spans="1:10" s="7" customFormat="1" ht="17.649999999999999" hidden="1" customHeight="1" x14ac:dyDescent="0.2">
      <c r="A199" s="24"/>
      <c r="B199" s="24"/>
      <c r="C199" s="24"/>
      <c r="D199" s="24"/>
      <c r="E199" s="41" t="s">
        <v>5</v>
      </c>
      <c r="F199" s="55"/>
      <c r="G199" s="33"/>
      <c r="H199" s="33"/>
      <c r="I199" s="27"/>
      <c r="J199" s="3"/>
    </row>
    <row r="200" spans="1:10" s="7" customFormat="1" ht="17.649999999999999" hidden="1" customHeight="1" x14ac:dyDescent="0.2">
      <c r="A200" s="24"/>
      <c r="B200" s="24"/>
      <c r="C200" s="24"/>
      <c r="D200" s="24"/>
      <c r="E200" s="41" t="s">
        <v>136</v>
      </c>
      <c r="F200" s="56"/>
      <c r="G200" s="42"/>
      <c r="H200" s="42"/>
      <c r="I200" s="43">
        <f>SUM(G200,H200)</f>
        <v>0</v>
      </c>
      <c r="J200" s="3"/>
    </row>
    <row r="201" spans="1:10" s="7" customFormat="1" ht="17.649999999999999" customHeight="1" x14ac:dyDescent="0.2">
      <c r="A201" s="24"/>
      <c r="B201" s="24"/>
      <c r="C201" s="24"/>
      <c r="D201" s="24"/>
      <c r="E201" s="41" t="s">
        <v>5</v>
      </c>
      <c r="F201" s="56"/>
      <c r="G201" s="42"/>
      <c r="H201" s="42"/>
      <c r="I201" s="43"/>
      <c r="J201" s="3"/>
    </row>
    <row r="202" spans="1:10" s="7" customFormat="1" ht="17.649999999999999" customHeight="1" x14ac:dyDescent="0.2">
      <c r="A202" s="24"/>
      <c r="B202" s="24"/>
      <c r="C202" s="24"/>
      <c r="D202" s="24"/>
      <c r="E202" s="41" t="s">
        <v>136</v>
      </c>
      <c r="F202" s="56"/>
      <c r="G202" s="42"/>
      <c r="H202" s="42">
        <v>8198544</v>
      </c>
      <c r="I202" s="43">
        <f>G202+H202</f>
        <v>8198544</v>
      </c>
      <c r="J202" s="3"/>
    </row>
    <row r="203" spans="1:10" s="4" customFormat="1" ht="37.700000000000003" customHeight="1" x14ac:dyDescent="0.2">
      <c r="A203" s="24" t="s">
        <v>312</v>
      </c>
      <c r="B203" s="24">
        <v>6650</v>
      </c>
      <c r="C203" s="24">
        <v>170703</v>
      </c>
      <c r="D203" s="24" t="s">
        <v>78</v>
      </c>
      <c r="E203" s="25" t="s">
        <v>531</v>
      </c>
      <c r="F203" s="55"/>
      <c r="G203" s="33">
        <v>0</v>
      </c>
      <c r="H203" s="33">
        <v>471283700</v>
      </c>
      <c r="I203" s="27">
        <f>SUM(G203,H203)</f>
        <v>471283700</v>
      </c>
      <c r="J203" s="3"/>
    </row>
    <row r="204" spans="1:10" s="7" customFormat="1" ht="17.649999999999999" hidden="1" customHeight="1" x14ac:dyDescent="0.2">
      <c r="A204" s="24"/>
      <c r="B204" s="24"/>
      <c r="C204" s="24"/>
      <c r="D204" s="24"/>
      <c r="E204" s="41" t="s">
        <v>5</v>
      </c>
      <c r="F204" s="55"/>
      <c r="G204" s="33"/>
      <c r="H204" s="33"/>
      <c r="I204" s="27"/>
      <c r="J204" s="3"/>
    </row>
    <row r="205" spans="1:10" s="7" customFormat="1" ht="17.649999999999999" hidden="1" customHeight="1" x14ac:dyDescent="0.2">
      <c r="A205" s="24"/>
      <c r="B205" s="24"/>
      <c r="C205" s="24"/>
      <c r="D205" s="24"/>
      <c r="E205" s="41" t="s">
        <v>136</v>
      </c>
      <c r="F205" s="56"/>
      <c r="G205" s="42"/>
      <c r="H205" s="42"/>
      <c r="I205" s="43">
        <f>SUM(G205,H205)</f>
        <v>0</v>
      </c>
      <c r="J205" s="3"/>
    </row>
    <row r="206" spans="1:10" s="6" customFormat="1" ht="19.5" hidden="1" customHeight="1" x14ac:dyDescent="0.2">
      <c r="A206" s="24"/>
      <c r="B206" s="24"/>
      <c r="C206" s="24"/>
      <c r="D206" s="24"/>
      <c r="E206" s="41" t="s">
        <v>13</v>
      </c>
      <c r="F206" s="56"/>
      <c r="G206" s="42"/>
      <c r="H206" s="42"/>
      <c r="I206" s="43">
        <f>SUM(G206,H206)</f>
        <v>0</v>
      </c>
      <c r="J206" s="5"/>
    </row>
    <row r="207" spans="1:10" s="4" customFormat="1" ht="37.700000000000003" hidden="1" customHeight="1" x14ac:dyDescent="0.2">
      <c r="A207" s="24" t="s">
        <v>313</v>
      </c>
      <c r="B207" s="24" t="s">
        <v>229</v>
      </c>
      <c r="C207" s="24">
        <v>250380</v>
      </c>
      <c r="D207" s="24" t="s">
        <v>26</v>
      </c>
      <c r="E207" s="25" t="s">
        <v>142</v>
      </c>
      <c r="F207" s="55"/>
      <c r="G207" s="33"/>
      <c r="H207" s="33"/>
      <c r="I207" s="27">
        <f>SUM(G207,H207)</f>
        <v>0</v>
      </c>
      <c r="J207" s="3"/>
    </row>
    <row r="208" spans="1:10" s="7" customFormat="1" ht="17.649999999999999" hidden="1" customHeight="1" x14ac:dyDescent="0.2">
      <c r="A208" s="24"/>
      <c r="B208" s="24"/>
      <c r="C208" s="24"/>
      <c r="D208" s="24"/>
      <c r="E208" s="41" t="s">
        <v>5</v>
      </c>
      <c r="F208" s="55"/>
      <c r="G208" s="33"/>
      <c r="H208" s="33"/>
      <c r="I208" s="27"/>
      <c r="J208" s="3"/>
    </row>
    <row r="209" spans="1:10" s="7" customFormat="1" ht="17.649999999999999" hidden="1" customHeight="1" x14ac:dyDescent="0.2">
      <c r="A209" s="24"/>
      <c r="B209" s="24"/>
      <c r="C209" s="24"/>
      <c r="D209" s="24"/>
      <c r="E209" s="41" t="s">
        <v>136</v>
      </c>
      <c r="F209" s="56"/>
      <c r="G209" s="42"/>
      <c r="H209" s="42"/>
      <c r="I209" s="43">
        <f>SUM(G209,H209)</f>
        <v>0</v>
      </c>
      <c r="J209" s="3"/>
    </row>
    <row r="210" spans="1:10" s="7" customFormat="1" ht="32.25" hidden="1" customHeight="1" x14ac:dyDescent="0.2">
      <c r="A210" s="30" t="s">
        <v>280</v>
      </c>
      <c r="B210" s="30"/>
      <c r="C210" s="30" t="s">
        <v>57</v>
      </c>
      <c r="D210" s="30"/>
      <c r="E210" s="31" t="s">
        <v>417</v>
      </c>
      <c r="F210" s="56"/>
      <c r="G210" s="27">
        <f t="shared" ref="G210:I211" si="8">G211</f>
        <v>0</v>
      </c>
      <c r="H210" s="27">
        <f t="shared" si="8"/>
        <v>0</v>
      </c>
      <c r="I210" s="27">
        <f t="shared" si="8"/>
        <v>0</v>
      </c>
      <c r="J210" s="3"/>
    </row>
    <row r="211" spans="1:10" s="7" customFormat="1" ht="32.25" hidden="1" customHeight="1" x14ac:dyDescent="0.2">
      <c r="A211" s="30" t="s">
        <v>281</v>
      </c>
      <c r="B211" s="30"/>
      <c r="C211" s="30" t="s">
        <v>57</v>
      </c>
      <c r="D211" s="30"/>
      <c r="E211" s="31" t="s">
        <v>417</v>
      </c>
      <c r="F211" s="56"/>
      <c r="G211" s="27">
        <f t="shared" si="8"/>
        <v>0</v>
      </c>
      <c r="H211" s="27">
        <f t="shared" si="8"/>
        <v>0</v>
      </c>
      <c r="I211" s="27">
        <f t="shared" si="8"/>
        <v>0</v>
      </c>
      <c r="J211" s="3"/>
    </row>
    <row r="212" spans="1:10" s="4" customFormat="1" ht="30.75" hidden="1" customHeight="1" x14ac:dyDescent="0.2">
      <c r="A212" s="24" t="s">
        <v>300</v>
      </c>
      <c r="B212" s="24" t="s">
        <v>402</v>
      </c>
      <c r="C212" s="24" t="s">
        <v>403</v>
      </c>
      <c r="D212" s="24" t="s">
        <v>65</v>
      </c>
      <c r="E212" s="25" t="s">
        <v>295</v>
      </c>
      <c r="F212" s="55"/>
      <c r="G212" s="33"/>
      <c r="H212" s="33"/>
      <c r="I212" s="27">
        <f>G212+H212</f>
        <v>0</v>
      </c>
      <c r="J212" s="3"/>
    </row>
    <row r="213" spans="1:10" s="4" customFormat="1" ht="18.75" customHeight="1" x14ac:dyDescent="0.2">
      <c r="A213" s="24"/>
      <c r="B213" s="24"/>
      <c r="C213" s="24"/>
      <c r="D213" s="24"/>
      <c r="E213" s="41" t="s">
        <v>5</v>
      </c>
      <c r="F213" s="55"/>
      <c r="G213" s="33"/>
      <c r="H213" s="33"/>
      <c r="I213" s="27"/>
      <c r="J213" s="3"/>
    </row>
    <row r="214" spans="1:10" s="4" customFormat="1" ht="22.5" customHeight="1" x14ac:dyDescent="0.2">
      <c r="A214" s="24"/>
      <c r="B214" s="24"/>
      <c r="C214" s="24"/>
      <c r="D214" s="24"/>
      <c r="E214" s="41" t="s">
        <v>136</v>
      </c>
      <c r="F214" s="55"/>
      <c r="G214" s="33"/>
      <c r="H214" s="33">
        <v>3564189</v>
      </c>
      <c r="I214" s="27">
        <f>G214+H214</f>
        <v>3564189</v>
      </c>
      <c r="J214" s="3"/>
    </row>
    <row r="215" spans="1:10" s="7" customFormat="1" ht="30.75" customHeight="1" x14ac:dyDescent="0.2">
      <c r="A215" s="30" t="s">
        <v>202</v>
      </c>
      <c r="B215" s="30"/>
      <c r="C215" s="30" t="s">
        <v>201</v>
      </c>
      <c r="D215" s="30"/>
      <c r="E215" s="31" t="s">
        <v>80</v>
      </c>
      <c r="F215" s="55"/>
      <c r="G215" s="27">
        <f t="shared" ref="G215:I216" si="9">G216</f>
        <v>1000000</v>
      </c>
      <c r="H215" s="27">
        <f t="shared" si="9"/>
        <v>0</v>
      </c>
      <c r="I215" s="27">
        <f t="shared" si="9"/>
        <v>1000000</v>
      </c>
      <c r="J215" s="3"/>
    </row>
    <row r="216" spans="1:10" s="7" customFormat="1" ht="30.75" customHeight="1" x14ac:dyDescent="0.2">
      <c r="A216" s="30" t="s">
        <v>203</v>
      </c>
      <c r="B216" s="30"/>
      <c r="C216" s="30" t="s">
        <v>201</v>
      </c>
      <c r="D216" s="30"/>
      <c r="E216" s="31" t="s">
        <v>80</v>
      </c>
      <c r="F216" s="55"/>
      <c r="G216" s="27">
        <f t="shared" si="9"/>
        <v>1000000</v>
      </c>
      <c r="H216" s="27">
        <f t="shared" si="9"/>
        <v>0</v>
      </c>
      <c r="I216" s="27">
        <f t="shared" si="9"/>
        <v>1000000</v>
      </c>
      <c r="J216" s="3"/>
    </row>
    <row r="217" spans="1:10" s="4" customFormat="1" ht="30.75" customHeight="1" x14ac:dyDescent="0.2">
      <c r="A217" s="24" t="s">
        <v>204</v>
      </c>
      <c r="B217" s="24" t="s">
        <v>205</v>
      </c>
      <c r="C217" s="24">
        <v>180109</v>
      </c>
      <c r="D217" s="24" t="s">
        <v>7</v>
      </c>
      <c r="E217" s="25" t="s">
        <v>532</v>
      </c>
      <c r="F217" s="55"/>
      <c r="G217" s="33">
        <v>1000000</v>
      </c>
      <c r="H217" s="33">
        <v>0</v>
      </c>
      <c r="I217" s="27">
        <f>SUM(G217,H217)</f>
        <v>1000000</v>
      </c>
      <c r="J217" s="3"/>
    </row>
    <row r="218" spans="1:10" s="7" customFormat="1" ht="26.25" customHeight="1" x14ac:dyDescent="0.2">
      <c r="A218" s="30" t="s">
        <v>314</v>
      </c>
      <c r="B218" s="30"/>
      <c r="C218" s="30" t="s">
        <v>22</v>
      </c>
      <c r="D218" s="30"/>
      <c r="E218" s="31" t="s">
        <v>418</v>
      </c>
      <c r="F218" s="55"/>
      <c r="G218" s="27">
        <f>G219</f>
        <v>8144757</v>
      </c>
      <c r="H218" s="27">
        <f>H219</f>
        <v>966992669</v>
      </c>
      <c r="I218" s="27">
        <f>I219</f>
        <v>975137426</v>
      </c>
      <c r="J218" s="3"/>
    </row>
    <row r="219" spans="1:10" s="7" customFormat="1" ht="26.25" customHeight="1" x14ac:dyDescent="0.2">
      <c r="A219" s="30" t="s">
        <v>315</v>
      </c>
      <c r="B219" s="30"/>
      <c r="C219" s="30" t="s">
        <v>22</v>
      </c>
      <c r="D219" s="30"/>
      <c r="E219" s="31" t="s">
        <v>418</v>
      </c>
      <c r="F219" s="55"/>
      <c r="G219" s="27">
        <f>G220+G244+G248+G252+G247+G251</f>
        <v>8144757</v>
      </c>
      <c r="H219" s="27">
        <f>H220+H244+H248+H252+H247+H251</f>
        <v>966992669</v>
      </c>
      <c r="I219" s="27">
        <f>I220+I244+I248+I252+I247+I251</f>
        <v>975137426</v>
      </c>
      <c r="J219" s="3"/>
    </row>
    <row r="220" spans="1:10" s="4" customFormat="1" ht="17.649999999999999" customHeight="1" x14ac:dyDescent="0.2">
      <c r="A220" s="24" t="s">
        <v>316</v>
      </c>
      <c r="B220" s="24">
        <v>6310</v>
      </c>
      <c r="C220" s="24">
        <v>150101</v>
      </c>
      <c r="D220" s="24" t="s">
        <v>7</v>
      </c>
      <c r="E220" s="25" t="s">
        <v>306</v>
      </c>
      <c r="F220" s="55"/>
      <c r="G220" s="33">
        <v>0</v>
      </c>
      <c r="H220" s="33">
        <v>817466595</v>
      </c>
      <c r="I220" s="27">
        <f>G220+H220</f>
        <v>817466595</v>
      </c>
      <c r="J220" s="3"/>
    </row>
    <row r="221" spans="1:10" s="4" customFormat="1" ht="17.649999999999999" customHeight="1" x14ac:dyDescent="0.2">
      <c r="A221" s="24"/>
      <c r="B221" s="24"/>
      <c r="C221" s="24"/>
      <c r="D221" s="24"/>
      <c r="E221" s="41" t="s">
        <v>5</v>
      </c>
      <c r="F221" s="55"/>
      <c r="G221" s="33"/>
      <c r="H221" s="33"/>
      <c r="I221" s="27"/>
      <c r="J221" s="3"/>
    </row>
    <row r="222" spans="1:10" s="7" customFormat="1" ht="17.649999999999999" hidden="1" customHeight="1" x14ac:dyDescent="0.2">
      <c r="A222" s="24"/>
      <c r="B222" s="24"/>
      <c r="C222" s="24"/>
      <c r="D222" s="24"/>
      <c r="E222" s="41" t="s">
        <v>136</v>
      </c>
      <c r="F222" s="55"/>
      <c r="G222" s="33"/>
      <c r="H222" s="42"/>
      <c r="I222" s="43">
        <f>SUM(G222,H222)</f>
        <v>0</v>
      </c>
      <c r="J222" s="3"/>
    </row>
    <row r="223" spans="1:10" s="6" customFormat="1" ht="15" x14ac:dyDescent="0.2">
      <c r="A223" s="39"/>
      <c r="B223" s="39"/>
      <c r="C223" s="39"/>
      <c r="D223" s="39"/>
      <c r="E223" s="41" t="s">
        <v>13</v>
      </c>
      <c r="F223" s="40"/>
      <c r="G223" s="42">
        <v>0</v>
      </c>
      <c r="H223" s="42">
        <v>29449700</v>
      </c>
      <c r="I223" s="43">
        <f>SUM(G223,H223)</f>
        <v>29449700</v>
      </c>
      <c r="J223" s="5"/>
    </row>
    <row r="224" spans="1:10" s="4" customFormat="1" ht="31.5" hidden="1" customHeight="1" x14ac:dyDescent="0.2">
      <c r="A224" s="24" t="s">
        <v>317</v>
      </c>
      <c r="B224" s="24">
        <v>6330</v>
      </c>
      <c r="C224" s="24" t="s">
        <v>110</v>
      </c>
      <c r="D224" s="24" t="s">
        <v>111</v>
      </c>
      <c r="E224" s="25" t="s">
        <v>318</v>
      </c>
      <c r="F224" s="55"/>
      <c r="G224" s="33">
        <v>0</v>
      </c>
      <c r="H224" s="33"/>
      <c r="I224" s="27">
        <f>SUM(G224,H224)</f>
        <v>0</v>
      </c>
      <c r="J224" s="3"/>
    </row>
    <row r="225" spans="1:10" s="7" customFormat="1" ht="17.649999999999999" hidden="1" customHeight="1" x14ac:dyDescent="0.2">
      <c r="A225" s="24"/>
      <c r="B225" s="24"/>
      <c r="C225" s="24"/>
      <c r="D225" s="24"/>
      <c r="E225" s="41" t="s">
        <v>5</v>
      </c>
      <c r="F225" s="55"/>
      <c r="G225" s="33"/>
      <c r="H225" s="33"/>
      <c r="I225" s="27"/>
      <c r="J225" s="3"/>
    </row>
    <row r="226" spans="1:10" s="6" customFormat="1" ht="15" hidden="1" customHeight="1" x14ac:dyDescent="0.2">
      <c r="A226" s="39"/>
      <c r="B226" s="39"/>
      <c r="C226" s="39"/>
      <c r="D226" s="39"/>
      <c r="E226" s="41" t="s">
        <v>13</v>
      </c>
      <c r="F226" s="40"/>
      <c r="G226" s="42">
        <v>0</v>
      </c>
      <c r="H226" s="42"/>
      <c r="I226" s="43">
        <f>SUM(G226,H226)</f>
        <v>0</v>
      </c>
      <c r="J226" s="5"/>
    </row>
    <row r="227" spans="1:10" s="4" customFormat="1" ht="34.5" hidden="1" customHeight="1" x14ac:dyDescent="0.2">
      <c r="A227" s="24" t="s">
        <v>319</v>
      </c>
      <c r="B227" s="24">
        <v>6360</v>
      </c>
      <c r="C227" s="24" t="s">
        <v>137</v>
      </c>
      <c r="D227" s="24" t="s">
        <v>138</v>
      </c>
      <c r="E227" s="25" t="s">
        <v>320</v>
      </c>
      <c r="F227" s="56"/>
      <c r="G227" s="42">
        <v>0</v>
      </c>
      <c r="H227" s="33"/>
      <c r="I227" s="27">
        <f>SUM(G227,H227)</f>
        <v>0</v>
      </c>
      <c r="J227" s="3"/>
    </row>
    <row r="228" spans="1:10" s="4" customFormat="1" ht="17.649999999999999" hidden="1" customHeight="1" x14ac:dyDescent="0.2">
      <c r="A228" s="24"/>
      <c r="B228" s="24"/>
      <c r="C228" s="24"/>
      <c r="D228" s="24"/>
      <c r="E228" s="41" t="s">
        <v>5</v>
      </c>
      <c r="F228" s="55"/>
      <c r="G228" s="33"/>
      <c r="H228" s="33"/>
      <c r="I228" s="27"/>
      <c r="J228" s="3"/>
    </row>
    <row r="229" spans="1:10" s="7" customFormat="1" ht="17.649999999999999" hidden="1" customHeight="1" x14ac:dyDescent="0.2">
      <c r="A229" s="24"/>
      <c r="B229" s="24"/>
      <c r="C229" s="24"/>
      <c r="D229" s="24"/>
      <c r="E229" s="41" t="s">
        <v>136</v>
      </c>
      <c r="F229" s="55"/>
      <c r="G229" s="33"/>
      <c r="H229" s="42"/>
      <c r="I229" s="43">
        <f>SUM(G229,H229)</f>
        <v>0</v>
      </c>
      <c r="J229" s="3"/>
    </row>
    <row r="230" spans="1:10" s="4" customFormat="1" ht="41.25" hidden="1" customHeight="1" x14ac:dyDescent="0.2">
      <c r="A230" s="24" t="s">
        <v>321</v>
      </c>
      <c r="B230" s="24">
        <v>6380</v>
      </c>
      <c r="C230" s="24" t="s">
        <v>112</v>
      </c>
      <c r="D230" s="24" t="s">
        <v>113</v>
      </c>
      <c r="E230" s="25" t="s">
        <v>322</v>
      </c>
      <c r="F230" s="55"/>
      <c r="G230" s="33"/>
      <c r="H230" s="33"/>
      <c r="I230" s="27">
        <f>SUM(G230,H230)</f>
        <v>0</v>
      </c>
      <c r="J230" s="3"/>
    </row>
    <row r="231" spans="1:10" s="4" customFormat="1" ht="41.25" hidden="1" customHeight="1" x14ac:dyDescent="0.2">
      <c r="A231" s="24" t="s">
        <v>397</v>
      </c>
      <c r="B231" s="24" t="s">
        <v>396</v>
      </c>
      <c r="C231" s="24"/>
      <c r="D231" s="24"/>
      <c r="E231" s="25" t="s">
        <v>398</v>
      </c>
      <c r="F231" s="55"/>
      <c r="G231" s="33"/>
      <c r="H231" s="33"/>
      <c r="I231" s="27"/>
      <c r="J231" s="3"/>
    </row>
    <row r="232" spans="1:10" s="4" customFormat="1" ht="30" hidden="1" customHeight="1" x14ac:dyDescent="0.2">
      <c r="A232" s="24" t="s">
        <v>323</v>
      </c>
      <c r="B232" s="24">
        <v>6421</v>
      </c>
      <c r="C232" s="24" t="s">
        <v>144</v>
      </c>
      <c r="D232" s="24" t="s">
        <v>59</v>
      </c>
      <c r="E232" s="25" t="s">
        <v>324</v>
      </c>
      <c r="F232" s="55"/>
      <c r="G232" s="33"/>
      <c r="H232" s="33"/>
      <c r="I232" s="27">
        <f>SUM(G232,H232)</f>
        <v>0</v>
      </c>
      <c r="J232" s="3"/>
    </row>
    <row r="233" spans="1:10" s="4" customFormat="1" ht="15" hidden="1" customHeight="1" x14ac:dyDescent="0.2">
      <c r="A233" s="24" t="s">
        <v>325</v>
      </c>
      <c r="B233" s="24" t="s">
        <v>303</v>
      </c>
      <c r="C233" s="24" t="s">
        <v>68</v>
      </c>
      <c r="D233" s="24" t="s">
        <v>55</v>
      </c>
      <c r="E233" s="25" t="s">
        <v>304</v>
      </c>
      <c r="F233" s="55"/>
      <c r="G233" s="33"/>
      <c r="H233" s="33"/>
      <c r="I233" s="27">
        <f>SUM(G233,H233)</f>
        <v>0</v>
      </c>
      <c r="J233" s="3"/>
    </row>
    <row r="234" spans="1:10" s="4" customFormat="1" ht="21" hidden="1" customHeight="1" x14ac:dyDescent="0.2">
      <c r="A234" s="24" t="s">
        <v>326</v>
      </c>
      <c r="B234" s="24" t="s">
        <v>229</v>
      </c>
      <c r="C234" s="24">
        <v>250380</v>
      </c>
      <c r="D234" s="24" t="s">
        <v>26</v>
      </c>
      <c r="E234" s="25" t="s">
        <v>139</v>
      </c>
      <c r="F234" s="55"/>
      <c r="G234" s="33"/>
      <c r="H234" s="33"/>
      <c r="I234" s="27">
        <f>SUM(G234,H234)</f>
        <v>0</v>
      </c>
      <c r="J234" s="3"/>
    </row>
    <row r="235" spans="1:10" s="4" customFormat="1" ht="17.649999999999999" hidden="1" customHeight="1" x14ac:dyDescent="0.2">
      <c r="A235" s="24"/>
      <c r="B235" s="24"/>
      <c r="C235" s="24"/>
      <c r="D235" s="24"/>
      <c r="E235" s="41" t="s">
        <v>5</v>
      </c>
      <c r="F235" s="55"/>
      <c r="G235" s="33"/>
      <c r="H235" s="33"/>
      <c r="I235" s="27"/>
      <c r="J235" s="3"/>
    </row>
    <row r="236" spans="1:10" s="7" customFormat="1" ht="17.649999999999999" hidden="1" customHeight="1" x14ac:dyDescent="0.2">
      <c r="A236" s="24"/>
      <c r="B236" s="24"/>
      <c r="C236" s="24"/>
      <c r="D236" s="24"/>
      <c r="E236" s="41" t="s">
        <v>136</v>
      </c>
      <c r="F236" s="55"/>
      <c r="G236" s="33"/>
      <c r="H236" s="42"/>
      <c r="I236" s="43">
        <f>SUM(G236,H236)</f>
        <v>0</v>
      </c>
      <c r="J236" s="3"/>
    </row>
    <row r="237" spans="1:10" s="4" customFormat="1" ht="32.450000000000003" hidden="1" customHeight="1" x14ac:dyDescent="0.2">
      <c r="A237" s="24" t="s">
        <v>326</v>
      </c>
      <c r="B237" s="24" t="s">
        <v>229</v>
      </c>
      <c r="C237" s="24">
        <v>250380</v>
      </c>
      <c r="D237" s="24" t="s">
        <v>26</v>
      </c>
      <c r="E237" s="25" t="s">
        <v>27</v>
      </c>
      <c r="F237" s="55"/>
      <c r="G237" s="33"/>
      <c r="H237" s="33"/>
      <c r="I237" s="27">
        <f>SUM(G237,H237)</f>
        <v>0</v>
      </c>
      <c r="J237" s="3"/>
    </row>
    <row r="238" spans="1:10" s="6" customFormat="1" ht="43.5" hidden="1" customHeight="1" x14ac:dyDescent="0.2">
      <c r="A238" s="24"/>
      <c r="B238" s="24"/>
      <c r="C238" s="24"/>
      <c r="D238" s="24"/>
      <c r="E238" s="25"/>
      <c r="F238" s="26" t="s">
        <v>151</v>
      </c>
      <c r="G238" s="27">
        <f>G240</f>
        <v>0</v>
      </c>
      <c r="H238" s="27">
        <f>H240</f>
        <v>0</v>
      </c>
      <c r="I238" s="27">
        <f>I240</f>
        <v>0</v>
      </c>
      <c r="J238" s="3"/>
    </row>
    <row r="239" spans="1:10" s="4" customFormat="1" ht="15" hidden="1" customHeight="1" x14ac:dyDescent="0.2">
      <c r="A239" s="24"/>
      <c r="B239" s="24"/>
      <c r="C239" s="24"/>
      <c r="D239" s="24"/>
      <c r="E239" s="25"/>
      <c r="F239" s="28" t="s">
        <v>5</v>
      </c>
      <c r="G239" s="33"/>
      <c r="H239" s="33"/>
      <c r="I239" s="33"/>
      <c r="J239" s="3"/>
    </row>
    <row r="240" spans="1:10" s="7" customFormat="1" ht="28.5" hidden="1" customHeight="1" x14ac:dyDescent="0.2">
      <c r="A240" s="30" t="s">
        <v>202</v>
      </c>
      <c r="B240" s="30"/>
      <c r="C240" s="30" t="s">
        <v>201</v>
      </c>
      <c r="D240" s="30"/>
      <c r="E240" s="31" t="s">
        <v>80</v>
      </c>
      <c r="F240" s="55"/>
      <c r="G240" s="27">
        <f>G242</f>
        <v>0</v>
      </c>
      <c r="H240" s="27">
        <f>H242</f>
        <v>0</v>
      </c>
      <c r="I240" s="27">
        <f>I242</f>
        <v>0</v>
      </c>
      <c r="J240" s="3"/>
    </row>
    <row r="241" spans="1:10" s="7" customFormat="1" ht="28.5" hidden="1" customHeight="1" x14ac:dyDescent="0.2">
      <c r="A241" s="30" t="s">
        <v>203</v>
      </c>
      <c r="B241" s="30"/>
      <c r="C241" s="30" t="s">
        <v>201</v>
      </c>
      <c r="D241" s="30"/>
      <c r="E241" s="31" t="s">
        <v>80</v>
      </c>
      <c r="F241" s="55"/>
      <c r="G241" s="27"/>
      <c r="H241" s="27"/>
      <c r="I241" s="27"/>
      <c r="J241" s="3"/>
    </row>
    <row r="242" spans="1:10" s="4" customFormat="1" ht="18.399999999999999" hidden="1" customHeight="1" x14ac:dyDescent="0.2">
      <c r="A242" s="24" t="s">
        <v>327</v>
      </c>
      <c r="B242" s="24">
        <v>7450</v>
      </c>
      <c r="C242" s="24">
        <v>180404</v>
      </c>
      <c r="D242" s="24" t="s">
        <v>55</v>
      </c>
      <c r="E242" s="25" t="s">
        <v>328</v>
      </c>
      <c r="F242" s="55"/>
      <c r="G242" s="33"/>
      <c r="H242" s="33">
        <v>0</v>
      </c>
      <c r="I242" s="27">
        <f>SUM(G242,H242)</f>
        <v>0</v>
      </c>
      <c r="J242" s="3"/>
    </row>
    <row r="243" spans="1:10" s="4" customFormat="1" ht="18.399999999999999" customHeight="1" x14ac:dyDescent="0.2">
      <c r="A243" s="24"/>
      <c r="B243" s="24"/>
      <c r="C243" s="24"/>
      <c r="D243" s="24"/>
      <c r="E243" s="41" t="s">
        <v>136</v>
      </c>
      <c r="F243" s="55"/>
      <c r="G243" s="33"/>
      <c r="H243" s="42">
        <v>488133</v>
      </c>
      <c r="I243" s="43">
        <f>G243+H243</f>
        <v>488133</v>
      </c>
      <c r="J243" s="3"/>
    </row>
    <row r="244" spans="1:10" s="4" customFormat="1" ht="39.75" customHeight="1" x14ac:dyDescent="0.2">
      <c r="A244" s="24" t="s">
        <v>317</v>
      </c>
      <c r="B244" s="24" t="s">
        <v>455</v>
      </c>
      <c r="C244" s="24"/>
      <c r="D244" s="24" t="s">
        <v>111</v>
      </c>
      <c r="E244" s="25" t="s">
        <v>533</v>
      </c>
      <c r="F244" s="55"/>
      <c r="G244" s="33">
        <v>0</v>
      </c>
      <c r="H244" s="33">
        <v>106784827</v>
      </c>
      <c r="I244" s="27">
        <f>G244+H244</f>
        <v>106784827</v>
      </c>
      <c r="J244" s="3"/>
    </row>
    <row r="245" spans="1:10" s="4" customFormat="1" ht="18.75" customHeight="1" x14ac:dyDescent="0.2">
      <c r="A245" s="24"/>
      <c r="B245" s="24"/>
      <c r="C245" s="24"/>
      <c r="D245" s="24"/>
      <c r="E245" s="41" t="s">
        <v>5</v>
      </c>
      <c r="F245" s="55"/>
      <c r="G245" s="33"/>
      <c r="H245" s="33"/>
      <c r="I245" s="27"/>
      <c r="J245" s="3"/>
    </row>
    <row r="246" spans="1:10" s="4" customFormat="1" ht="26.25" customHeight="1" x14ac:dyDescent="0.2">
      <c r="A246" s="24"/>
      <c r="B246" s="24"/>
      <c r="C246" s="24"/>
      <c r="D246" s="24"/>
      <c r="E246" s="41" t="s">
        <v>136</v>
      </c>
      <c r="F246" s="55"/>
      <c r="G246" s="42"/>
      <c r="H246" s="42">
        <v>378883</v>
      </c>
      <c r="I246" s="43">
        <v>378883</v>
      </c>
      <c r="J246" s="3"/>
    </row>
    <row r="247" spans="1:10" s="4" customFormat="1" ht="26.25" customHeight="1" x14ac:dyDescent="0.2">
      <c r="A247" s="24" t="s">
        <v>319</v>
      </c>
      <c r="B247" s="24" t="s">
        <v>503</v>
      </c>
      <c r="C247" s="24"/>
      <c r="D247" s="24" t="s">
        <v>138</v>
      </c>
      <c r="E247" s="25" t="s">
        <v>320</v>
      </c>
      <c r="F247" s="55"/>
      <c r="G247" s="33">
        <v>0</v>
      </c>
      <c r="H247" s="33">
        <v>19576334</v>
      </c>
      <c r="I247" s="27">
        <f>G247+H247</f>
        <v>19576334</v>
      </c>
      <c r="J247" s="3"/>
    </row>
    <row r="248" spans="1:10" s="4" customFormat="1" ht="39.75" customHeight="1" x14ac:dyDescent="0.2">
      <c r="A248" s="24" t="s">
        <v>321</v>
      </c>
      <c r="B248" s="24" t="s">
        <v>456</v>
      </c>
      <c r="C248" s="24"/>
      <c r="D248" s="24" t="s">
        <v>113</v>
      </c>
      <c r="E248" s="25" t="s">
        <v>534</v>
      </c>
      <c r="F248" s="55"/>
      <c r="G248" s="33">
        <v>0</v>
      </c>
      <c r="H248" s="33">
        <v>9465013</v>
      </c>
      <c r="I248" s="27">
        <f>G248+H248</f>
        <v>9465013</v>
      </c>
      <c r="J248" s="3"/>
    </row>
    <row r="249" spans="1:10" s="4" customFormat="1" ht="16.5" customHeight="1" x14ac:dyDescent="0.2">
      <c r="A249" s="24"/>
      <c r="B249" s="24"/>
      <c r="C249" s="24"/>
      <c r="D249" s="24"/>
      <c r="E249" s="41" t="s">
        <v>5</v>
      </c>
      <c r="F249" s="55"/>
      <c r="G249" s="33"/>
      <c r="H249" s="33"/>
      <c r="I249" s="27"/>
      <c r="J249" s="3"/>
    </row>
    <row r="250" spans="1:10" s="4" customFormat="1" ht="24.75" customHeight="1" x14ac:dyDescent="0.2">
      <c r="A250" s="24"/>
      <c r="B250" s="24"/>
      <c r="C250" s="24"/>
      <c r="D250" s="24"/>
      <c r="E250" s="41" t="s">
        <v>136</v>
      </c>
      <c r="F250" s="55"/>
      <c r="G250" s="42">
        <v>0</v>
      </c>
      <c r="H250" s="42">
        <v>102127</v>
      </c>
      <c r="I250" s="43">
        <f>G250+H250</f>
        <v>102127</v>
      </c>
      <c r="J250" s="3"/>
    </row>
    <row r="251" spans="1:10" s="4" customFormat="1" ht="24.75" customHeight="1" x14ac:dyDescent="0.2">
      <c r="A251" s="24" t="s">
        <v>325</v>
      </c>
      <c r="B251" s="24" t="s">
        <v>181</v>
      </c>
      <c r="C251" s="24"/>
      <c r="D251" s="24" t="s">
        <v>55</v>
      </c>
      <c r="E251" s="46" t="s">
        <v>304</v>
      </c>
      <c r="F251" s="55"/>
      <c r="G251" s="33">
        <v>8144757</v>
      </c>
      <c r="H251" s="33">
        <v>0</v>
      </c>
      <c r="I251" s="27">
        <f>G251+H251</f>
        <v>8144757</v>
      </c>
      <c r="J251" s="3"/>
    </row>
    <row r="252" spans="1:10" s="4" customFormat="1" ht="24" customHeight="1" x14ac:dyDescent="0.2">
      <c r="A252" s="24" t="s">
        <v>326</v>
      </c>
      <c r="B252" s="24" t="s">
        <v>229</v>
      </c>
      <c r="C252" s="24"/>
      <c r="D252" s="24" t="s">
        <v>26</v>
      </c>
      <c r="E252" s="25" t="s">
        <v>435</v>
      </c>
      <c r="F252" s="55"/>
      <c r="G252" s="33">
        <f>G254</f>
        <v>0</v>
      </c>
      <c r="H252" s="33">
        <f>H254</f>
        <v>13699900</v>
      </c>
      <c r="I252" s="27">
        <f>I254</f>
        <v>13699900</v>
      </c>
      <c r="J252" s="3"/>
    </row>
    <row r="253" spans="1:10" s="4" customFormat="1" ht="24" customHeight="1" x14ac:dyDescent="0.2">
      <c r="A253" s="24"/>
      <c r="B253" s="24"/>
      <c r="C253" s="24"/>
      <c r="D253" s="24"/>
      <c r="E253" s="32" t="s">
        <v>5</v>
      </c>
      <c r="F253" s="55"/>
      <c r="G253" s="33"/>
      <c r="H253" s="33"/>
      <c r="I253" s="27"/>
      <c r="J253" s="3"/>
    </row>
    <row r="254" spans="1:10" s="4" customFormat="1" ht="51.75" customHeight="1" x14ac:dyDescent="0.2">
      <c r="A254" s="24" t="s">
        <v>458</v>
      </c>
      <c r="B254" s="24" t="s">
        <v>457</v>
      </c>
      <c r="C254" s="24"/>
      <c r="D254" s="24" t="s">
        <v>26</v>
      </c>
      <c r="E254" s="32" t="s">
        <v>459</v>
      </c>
      <c r="F254" s="55"/>
      <c r="G254" s="33">
        <v>0</v>
      </c>
      <c r="H254" s="33">
        <v>13699900</v>
      </c>
      <c r="I254" s="27">
        <f>G254+H254</f>
        <v>13699900</v>
      </c>
      <c r="J254" s="3"/>
    </row>
    <row r="255" spans="1:10" s="6" customFormat="1" ht="50.85" customHeight="1" x14ac:dyDescent="0.2">
      <c r="A255" s="24"/>
      <c r="B255" s="24"/>
      <c r="C255" s="24"/>
      <c r="D255" s="24"/>
      <c r="E255" s="25"/>
      <c r="F255" s="26" t="s">
        <v>152</v>
      </c>
      <c r="G255" s="27">
        <f>G257</f>
        <v>1251602</v>
      </c>
      <c r="H255" s="27">
        <f>H257</f>
        <v>1615107</v>
      </c>
      <c r="I255" s="27">
        <f>I257</f>
        <v>2866709</v>
      </c>
      <c r="J255" s="3"/>
    </row>
    <row r="256" spans="1:10" s="4" customFormat="1" ht="15" x14ac:dyDescent="0.2">
      <c r="A256" s="24"/>
      <c r="B256" s="24"/>
      <c r="C256" s="24"/>
      <c r="D256" s="24"/>
      <c r="E256" s="25"/>
      <c r="F256" s="28" t="s">
        <v>5</v>
      </c>
      <c r="G256" s="33"/>
      <c r="H256" s="33"/>
      <c r="I256" s="33"/>
      <c r="J256" s="3"/>
    </row>
    <row r="257" spans="1:10" s="7" customFormat="1" ht="42.75" x14ac:dyDescent="0.2">
      <c r="A257" s="30" t="s">
        <v>206</v>
      </c>
      <c r="B257" s="30"/>
      <c r="C257" s="30">
        <v>40</v>
      </c>
      <c r="D257" s="30"/>
      <c r="E257" s="31" t="s">
        <v>73</v>
      </c>
      <c r="F257" s="55"/>
      <c r="G257" s="27">
        <f>G258</f>
        <v>1251602</v>
      </c>
      <c r="H257" s="27">
        <f>H258</f>
        <v>1615107</v>
      </c>
      <c r="I257" s="27">
        <f>I258</f>
        <v>2866709</v>
      </c>
      <c r="J257" s="3"/>
    </row>
    <row r="258" spans="1:10" s="7" customFormat="1" ht="42.75" x14ac:dyDescent="0.2">
      <c r="A258" s="30" t="s">
        <v>207</v>
      </c>
      <c r="B258" s="30"/>
      <c r="C258" s="30" t="s">
        <v>208</v>
      </c>
      <c r="D258" s="30"/>
      <c r="E258" s="31" t="s">
        <v>73</v>
      </c>
      <c r="F258" s="55"/>
      <c r="G258" s="27">
        <f>G260</f>
        <v>1251602</v>
      </c>
      <c r="H258" s="27">
        <f>H260</f>
        <v>1615107</v>
      </c>
      <c r="I258" s="27">
        <f>I260</f>
        <v>2866709</v>
      </c>
      <c r="J258" s="3"/>
    </row>
    <row r="259" spans="1:10" s="4" customFormat="1" ht="15" hidden="1" customHeight="1" x14ac:dyDescent="0.2">
      <c r="A259" s="24" t="s">
        <v>209</v>
      </c>
      <c r="B259" s="24" t="s">
        <v>210</v>
      </c>
      <c r="C259" s="24" t="s">
        <v>24</v>
      </c>
      <c r="D259" s="24" t="s">
        <v>7</v>
      </c>
      <c r="E259" s="25" t="s">
        <v>211</v>
      </c>
      <c r="F259" s="55"/>
      <c r="G259" s="33"/>
      <c r="H259" s="33"/>
      <c r="I259" s="27">
        <f>SUM(G259,H259)</f>
        <v>0</v>
      </c>
      <c r="J259" s="3"/>
    </row>
    <row r="260" spans="1:10" s="4" customFormat="1" ht="30" x14ac:dyDescent="0.2">
      <c r="A260" s="24" t="s">
        <v>212</v>
      </c>
      <c r="B260" s="24" t="s">
        <v>213</v>
      </c>
      <c r="C260" s="24"/>
      <c r="D260" s="24"/>
      <c r="E260" s="25" t="s">
        <v>214</v>
      </c>
      <c r="F260" s="61"/>
      <c r="G260" s="33">
        <f>G261+G262+G263+G264</f>
        <v>1251602</v>
      </c>
      <c r="H260" s="33">
        <f>H261+H262+H263+H264</f>
        <v>1615107</v>
      </c>
      <c r="I260" s="27">
        <f>I261+I262+I263+I264</f>
        <v>2866709</v>
      </c>
      <c r="J260" s="3"/>
    </row>
    <row r="261" spans="1:10" s="4" customFormat="1" ht="30" x14ac:dyDescent="0.2">
      <c r="A261" s="24" t="s">
        <v>215</v>
      </c>
      <c r="B261" s="24" t="s">
        <v>217</v>
      </c>
      <c r="C261" s="24" t="s">
        <v>132</v>
      </c>
      <c r="D261" s="24" t="s">
        <v>87</v>
      </c>
      <c r="E261" s="25" t="s">
        <v>133</v>
      </c>
      <c r="F261" s="55"/>
      <c r="G261" s="33">
        <v>500000</v>
      </c>
      <c r="H261" s="33">
        <v>826136</v>
      </c>
      <c r="I261" s="27">
        <f>SUM(G261,H261)</f>
        <v>1326136</v>
      </c>
      <c r="J261" s="3"/>
    </row>
    <row r="262" spans="1:10" s="4" customFormat="1" ht="30" x14ac:dyDescent="0.2">
      <c r="A262" s="24" t="s">
        <v>216</v>
      </c>
      <c r="B262" s="24" t="s">
        <v>218</v>
      </c>
      <c r="C262" s="24" t="s">
        <v>134</v>
      </c>
      <c r="D262" s="24" t="s">
        <v>87</v>
      </c>
      <c r="E262" s="25" t="s">
        <v>135</v>
      </c>
      <c r="F262" s="55"/>
      <c r="G262" s="33">
        <v>500000</v>
      </c>
      <c r="H262" s="33">
        <v>788971</v>
      </c>
      <c r="I262" s="27">
        <f>SUM(G262,H262)</f>
        <v>1288971</v>
      </c>
      <c r="J262" s="3"/>
    </row>
    <row r="263" spans="1:10" s="4" customFormat="1" ht="48" customHeight="1" x14ac:dyDescent="0.2">
      <c r="A263" s="24" t="s">
        <v>219</v>
      </c>
      <c r="B263" s="24" t="s">
        <v>220</v>
      </c>
      <c r="C263" s="24" t="s">
        <v>88</v>
      </c>
      <c r="D263" s="24" t="s">
        <v>87</v>
      </c>
      <c r="E263" s="25" t="s">
        <v>89</v>
      </c>
      <c r="F263" s="55"/>
      <c r="G263" s="33">
        <v>79602</v>
      </c>
      <c r="H263" s="33">
        <v>0</v>
      </c>
      <c r="I263" s="27">
        <f>SUM(G263,H263)</f>
        <v>79602</v>
      </c>
      <c r="J263" s="3"/>
    </row>
    <row r="264" spans="1:10" s="4" customFormat="1" ht="54.75" customHeight="1" x14ac:dyDescent="0.2">
      <c r="A264" s="24" t="s">
        <v>221</v>
      </c>
      <c r="B264" s="24" t="s">
        <v>222</v>
      </c>
      <c r="C264" s="24" t="s">
        <v>90</v>
      </c>
      <c r="D264" s="24" t="s">
        <v>87</v>
      </c>
      <c r="E264" s="25" t="s">
        <v>91</v>
      </c>
      <c r="F264" s="55"/>
      <c r="G264" s="33">
        <v>172000</v>
      </c>
      <c r="H264" s="33"/>
      <c r="I264" s="27">
        <f>SUM(G264,H264)</f>
        <v>172000</v>
      </c>
      <c r="J264" s="3"/>
    </row>
    <row r="265" spans="1:10" s="4" customFormat="1" ht="37.5" hidden="1" customHeight="1" x14ac:dyDescent="0.2">
      <c r="A265" s="30" t="s">
        <v>314</v>
      </c>
      <c r="B265" s="30"/>
      <c r="C265" s="30" t="s">
        <v>22</v>
      </c>
      <c r="D265" s="30"/>
      <c r="E265" s="31" t="s">
        <v>23</v>
      </c>
      <c r="F265" s="55"/>
      <c r="G265" s="27">
        <f>G267</f>
        <v>0</v>
      </c>
      <c r="H265" s="27">
        <f>H267</f>
        <v>0</v>
      </c>
      <c r="I265" s="27">
        <f>I267</f>
        <v>0</v>
      </c>
      <c r="J265" s="3"/>
    </row>
    <row r="266" spans="1:10" s="4" customFormat="1" ht="37.5" hidden="1" customHeight="1" x14ac:dyDescent="0.2">
      <c r="A266" s="30" t="s">
        <v>315</v>
      </c>
      <c r="B266" s="30"/>
      <c r="C266" s="30" t="s">
        <v>22</v>
      </c>
      <c r="D266" s="30"/>
      <c r="E266" s="31" t="s">
        <v>23</v>
      </c>
      <c r="F266" s="55"/>
      <c r="G266" s="27"/>
      <c r="H266" s="27"/>
      <c r="I266" s="27"/>
      <c r="J266" s="3"/>
    </row>
    <row r="267" spans="1:10" s="4" customFormat="1" ht="15" hidden="1" customHeight="1" x14ac:dyDescent="0.2">
      <c r="A267" s="24" t="s">
        <v>316</v>
      </c>
      <c r="B267" s="24">
        <v>6310</v>
      </c>
      <c r="C267" s="24">
        <v>150101</v>
      </c>
      <c r="D267" s="24" t="s">
        <v>7</v>
      </c>
      <c r="E267" s="25" t="s">
        <v>306</v>
      </c>
      <c r="F267" s="55"/>
      <c r="G267" s="33">
        <v>0</v>
      </c>
      <c r="H267" s="33">
        <v>0</v>
      </c>
      <c r="I267" s="27">
        <f>G267+H267</f>
        <v>0</v>
      </c>
      <c r="J267" s="3"/>
    </row>
    <row r="268" spans="1:10" s="4" customFormat="1" ht="43.5" x14ac:dyDescent="0.2">
      <c r="A268" s="24"/>
      <c r="B268" s="24"/>
      <c r="C268" s="24"/>
      <c r="D268" s="24"/>
      <c r="E268" s="25"/>
      <c r="F268" s="26" t="s">
        <v>511</v>
      </c>
      <c r="G268" s="27">
        <f>G270</f>
        <v>4116000</v>
      </c>
      <c r="H268" s="27">
        <f>H270</f>
        <v>0</v>
      </c>
      <c r="I268" s="27">
        <f>I270</f>
        <v>4116000</v>
      </c>
      <c r="J268" s="3"/>
    </row>
    <row r="269" spans="1:10" s="4" customFormat="1" ht="15" x14ac:dyDescent="0.2">
      <c r="A269" s="24"/>
      <c r="B269" s="24"/>
      <c r="C269" s="24"/>
      <c r="D269" s="24"/>
      <c r="E269" s="25"/>
      <c r="F269" s="28" t="s">
        <v>5</v>
      </c>
      <c r="G269" s="33"/>
      <c r="H269" s="33"/>
      <c r="I269" s="33"/>
      <c r="J269" s="3"/>
    </row>
    <row r="270" spans="1:10" s="4" customFormat="1" ht="40.5" customHeight="1" x14ac:dyDescent="0.2">
      <c r="A270" s="30" t="s">
        <v>223</v>
      </c>
      <c r="B270" s="30"/>
      <c r="C270" s="30" t="s">
        <v>72</v>
      </c>
      <c r="D270" s="30"/>
      <c r="E270" s="31" t="s">
        <v>103</v>
      </c>
      <c r="F270" s="55" t="s">
        <v>124</v>
      </c>
      <c r="G270" s="27">
        <f>G271</f>
        <v>4116000</v>
      </c>
      <c r="H270" s="27">
        <f>H271</f>
        <v>0</v>
      </c>
      <c r="I270" s="27">
        <f>I271</f>
        <v>4116000</v>
      </c>
      <c r="J270" s="3"/>
    </row>
    <row r="271" spans="1:10" s="4" customFormat="1" ht="40.5" customHeight="1" x14ac:dyDescent="0.2">
      <c r="A271" s="30" t="s">
        <v>224</v>
      </c>
      <c r="B271" s="30"/>
      <c r="C271" s="30" t="s">
        <v>72</v>
      </c>
      <c r="D271" s="30"/>
      <c r="E271" s="31" t="s">
        <v>103</v>
      </c>
      <c r="F271" s="55"/>
      <c r="G271" s="27">
        <f>G273</f>
        <v>4116000</v>
      </c>
      <c r="H271" s="27">
        <f>H273</f>
        <v>0</v>
      </c>
      <c r="I271" s="27">
        <f>I273</f>
        <v>4116000</v>
      </c>
      <c r="J271" s="3"/>
    </row>
    <row r="272" spans="1:10" s="4" customFormat="1" ht="18.75" hidden="1" customHeight="1" x14ac:dyDescent="0.25">
      <c r="A272" s="24" t="s">
        <v>225</v>
      </c>
      <c r="B272" s="24" t="s">
        <v>226</v>
      </c>
      <c r="C272" s="24" t="s">
        <v>97</v>
      </c>
      <c r="D272" s="24" t="s">
        <v>98</v>
      </c>
      <c r="E272" s="62" t="s">
        <v>227</v>
      </c>
      <c r="F272" s="55"/>
      <c r="G272" s="33"/>
      <c r="H272" s="33"/>
      <c r="I272" s="27">
        <f>G272+H272</f>
        <v>0</v>
      </c>
      <c r="J272" s="3"/>
    </row>
    <row r="273" spans="1:10" s="4" customFormat="1" ht="25.5" customHeight="1" x14ac:dyDescent="0.2">
      <c r="A273" s="24" t="s">
        <v>228</v>
      </c>
      <c r="B273" s="24" t="s">
        <v>229</v>
      </c>
      <c r="C273" s="24" t="s">
        <v>25</v>
      </c>
      <c r="D273" s="24" t="s">
        <v>26</v>
      </c>
      <c r="E273" s="25" t="s">
        <v>435</v>
      </c>
      <c r="F273" s="55"/>
      <c r="G273" s="33">
        <f>G275</f>
        <v>4116000</v>
      </c>
      <c r="H273" s="33">
        <f>H275</f>
        <v>0</v>
      </c>
      <c r="I273" s="27">
        <f>I275</f>
        <v>4116000</v>
      </c>
      <c r="J273" s="3"/>
    </row>
    <row r="274" spans="1:10" s="4" customFormat="1" ht="14.25" customHeight="1" x14ac:dyDescent="0.2">
      <c r="A274" s="24"/>
      <c r="B274" s="24"/>
      <c r="C274" s="24"/>
      <c r="D274" s="24"/>
      <c r="E274" s="25" t="s">
        <v>5</v>
      </c>
      <c r="F274" s="55"/>
      <c r="G274" s="33"/>
      <c r="H274" s="33"/>
      <c r="I274" s="27"/>
      <c r="J274" s="3"/>
    </row>
    <row r="275" spans="1:10" s="4" customFormat="1" ht="76.5" customHeight="1" x14ac:dyDescent="0.2">
      <c r="A275" s="24" t="s">
        <v>434</v>
      </c>
      <c r="B275" s="24" t="s">
        <v>433</v>
      </c>
      <c r="C275" s="24"/>
      <c r="D275" s="24" t="s">
        <v>26</v>
      </c>
      <c r="E275" s="63" t="s">
        <v>444</v>
      </c>
      <c r="F275" s="55"/>
      <c r="G275" s="33">
        <v>4116000</v>
      </c>
      <c r="H275" s="33">
        <v>0</v>
      </c>
      <c r="I275" s="27">
        <f>G275+H275</f>
        <v>4116000</v>
      </c>
      <c r="J275" s="3"/>
    </row>
    <row r="276" spans="1:10" s="4" customFormat="1" ht="56.25" customHeight="1" x14ac:dyDescent="0.2">
      <c r="A276" s="24"/>
      <c r="B276" s="24"/>
      <c r="C276" s="24"/>
      <c r="D276" s="24"/>
      <c r="E276" s="25"/>
      <c r="F276" s="26" t="s">
        <v>527</v>
      </c>
      <c r="G276" s="27">
        <f>G278+G301</f>
        <v>0</v>
      </c>
      <c r="H276" s="27">
        <f>H278+H301</f>
        <v>628956470</v>
      </c>
      <c r="I276" s="27">
        <f>I278+I301</f>
        <v>628956470</v>
      </c>
      <c r="J276" s="3"/>
    </row>
    <row r="277" spans="1:10" s="4" customFormat="1" ht="18" customHeight="1" x14ac:dyDescent="0.2">
      <c r="A277" s="24"/>
      <c r="B277" s="24"/>
      <c r="C277" s="24"/>
      <c r="D277" s="24"/>
      <c r="E277" s="25"/>
      <c r="F277" s="28" t="s">
        <v>5</v>
      </c>
      <c r="G277" s="33"/>
      <c r="H277" s="33"/>
      <c r="I277" s="27"/>
      <c r="J277" s="3"/>
    </row>
    <row r="278" spans="1:10" s="4" customFormat="1" ht="51.75" customHeight="1" x14ac:dyDescent="0.2">
      <c r="A278" s="30" t="s">
        <v>206</v>
      </c>
      <c r="B278" s="30"/>
      <c r="C278" s="30" t="s">
        <v>208</v>
      </c>
      <c r="D278" s="30"/>
      <c r="E278" s="31" t="s">
        <v>73</v>
      </c>
      <c r="F278" s="28"/>
      <c r="G278" s="27">
        <f>G279</f>
        <v>0</v>
      </c>
      <c r="H278" s="27">
        <f>H279</f>
        <v>329536290</v>
      </c>
      <c r="I278" s="27">
        <f>I279</f>
        <v>329536290</v>
      </c>
      <c r="J278" s="3"/>
    </row>
    <row r="279" spans="1:10" s="4" customFormat="1" ht="51.75" customHeight="1" x14ac:dyDescent="0.2">
      <c r="A279" s="30" t="s">
        <v>207</v>
      </c>
      <c r="B279" s="30"/>
      <c r="C279" s="30" t="s">
        <v>208</v>
      </c>
      <c r="D279" s="30"/>
      <c r="E279" s="31" t="s">
        <v>73</v>
      </c>
      <c r="F279" s="28"/>
      <c r="G279" s="27">
        <f>G291+G296+G290</f>
        <v>0</v>
      </c>
      <c r="H279" s="27">
        <f>H291+H296+H290</f>
        <v>329536290</v>
      </c>
      <c r="I279" s="27">
        <f>I291+I296+I290</f>
        <v>329536290</v>
      </c>
      <c r="J279" s="3"/>
    </row>
    <row r="280" spans="1:10" s="4" customFormat="1" ht="24.75" hidden="1" customHeight="1" x14ac:dyDescent="0.2">
      <c r="A280" s="24" t="s">
        <v>400</v>
      </c>
      <c r="B280" s="24" t="s">
        <v>399</v>
      </c>
      <c r="C280" s="24"/>
      <c r="D280" s="24"/>
      <c r="E280" s="25" t="s">
        <v>336</v>
      </c>
      <c r="F280" s="28"/>
      <c r="G280" s="33"/>
      <c r="H280" s="33"/>
      <c r="I280" s="27"/>
      <c r="J280" s="3"/>
    </row>
    <row r="281" spans="1:10" s="4" customFormat="1" ht="24.75" hidden="1" customHeight="1" x14ac:dyDescent="0.2">
      <c r="A281" s="24" t="s">
        <v>329</v>
      </c>
      <c r="B281" s="24">
        <v>7611</v>
      </c>
      <c r="C281" s="24" t="s">
        <v>95</v>
      </c>
      <c r="D281" s="24" t="s">
        <v>84</v>
      </c>
      <c r="E281" s="25" t="s">
        <v>107</v>
      </c>
      <c r="F281" s="28"/>
      <c r="G281" s="33">
        <v>0</v>
      </c>
      <c r="H281" s="33"/>
      <c r="I281" s="27">
        <f>G281+H281</f>
        <v>0</v>
      </c>
      <c r="J281" s="3"/>
    </row>
    <row r="282" spans="1:10" s="4" customFormat="1" ht="17.649999999999999" hidden="1" customHeight="1" x14ac:dyDescent="0.2">
      <c r="A282" s="24"/>
      <c r="B282" s="24"/>
      <c r="C282" s="24"/>
      <c r="D282" s="24"/>
      <c r="E282" s="41" t="s">
        <v>5</v>
      </c>
      <c r="F282" s="55"/>
      <c r="G282" s="33"/>
      <c r="H282" s="33"/>
      <c r="I282" s="27"/>
      <c r="J282" s="3"/>
    </row>
    <row r="283" spans="1:10" s="7" customFormat="1" ht="17.649999999999999" hidden="1" customHeight="1" x14ac:dyDescent="0.2">
      <c r="A283" s="24"/>
      <c r="B283" s="24"/>
      <c r="C283" s="24"/>
      <c r="D283" s="24"/>
      <c r="E283" s="41" t="s">
        <v>136</v>
      </c>
      <c r="F283" s="55"/>
      <c r="G283" s="33"/>
      <c r="H283" s="42"/>
      <c r="I283" s="43">
        <f>SUM(G283,H283)</f>
        <v>0</v>
      </c>
      <c r="J283" s="3"/>
    </row>
    <row r="284" spans="1:10" s="4" customFormat="1" ht="24.75" hidden="1" customHeight="1" x14ac:dyDescent="0.2">
      <c r="A284" s="24" t="s">
        <v>330</v>
      </c>
      <c r="B284" s="24">
        <v>7612</v>
      </c>
      <c r="C284" s="24" t="s">
        <v>145</v>
      </c>
      <c r="D284" s="24" t="s">
        <v>84</v>
      </c>
      <c r="E284" s="25" t="s">
        <v>331</v>
      </c>
      <c r="F284" s="28"/>
      <c r="G284" s="33">
        <v>0</v>
      </c>
      <c r="H284" s="33"/>
      <c r="I284" s="27">
        <f>G284+H284</f>
        <v>0</v>
      </c>
      <c r="J284" s="3"/>
    </row>
    <row r="285" spans="1:10" s="4" customFormat="1" ht="17.649999999999999" hidden="1" customHeight="1" x14ac:dyDescent="0.2">
      <c r="A285" s="24"/>
      <c r="B285" s="24"/>
      <c r="C285" s="24"/>
      <c r="D285" s="24"/>
      <c r="E285" s="41" t="s">
        <v>5</v>
      </c>
      <c r="F285" s="55"/>
      <c r="G285" s="33"/>
      <c r="H285" s="33"/>
      <c r="I285" s="27"/>
      <c r="J285" s="3"/>
    </row>
    <row r="286" spans="1:10" s="7" customFormat="1" ht="17.649999999999999" hidden="1" customHeight="1" x14ac:dyDescent="0.2">
      <c r="A286" s="24"/>
      <c r="B286" s="24"/>
      <c r="C286" s="24"/>
      <c r="D286" s="24"/>
      <c r="E286" s="41" t="s">
        <v>136</v>
      </c>
      <c r="F286" s="55"/>
      <c r="G286" s="33"/>
      <c r="H286" s="42"/>
      <c r="I286" s="43">
        <f>SUM(G286,H286)</f>
        <v>0</v>
      </c>
      <c r="J286" s="3"/>
    </row>
    <row r="287" spans="1:10" s="4" customFormat="1" ht="26.25" hidden="1" customHeight="1" x14ac:dyDescent="0.2">
      <c r="A287" s="24" t="s">
        <v>333</v>
      </c>
      <c r="B287" s="24" t="s">
        <v>332</v>
      </c>
      <c r="C287" s="24" t="s">
        <v>93</v>
      </c>
      <c r="D287" s="24" t="s">
        <v>94</v>
      </c>
      <c r="E287" s="25" t="s">
        <v>334</v>
      </c>
      <c r="F287" s="28"/>
      <c r="G287" s="33">
        <v>0</v>
      </c>
      <c r="H287" s="33"/>
      <c r="I287" s="27">
        <f>G287+H287</f>
        <v>0</v>
      </c>
      <c r="J287" s="3"/>
    </row>
    <row r="288" spans="1:10" s="4" customFormat="1" ht="17.649999999999999" hidden="1" customHeight="1" x14ac:dyDescent="0.2">
      <c r="A288" s="24"/>
      <c r="B288" s="24"/>
      <c r="C288" s="24"/>
      <c r="D288" s="24"/>
      <c r="E288" s="41" t="s">
        <v>5</v>
      </c>
      <c r="F288" s="55"/>
      <c r="G288" s="33"/>
      <c r="H288" s="33"/>
      <c r="I288" s="27"/>
      <c r="J288" s="3"/>
    </row>
    <row r="289" spans="1:10" s="7" customFormat="1" ht="17.649999999999999" hidden="1" customHeight="1" x14ac:dyDescent="0.2">
      <c r="A289" s="24"/>
      <c r="B289" s="24"/>
      <c r="C289" s="24"/>
      <c r="D289" s="24"/>
      <c r="E289" s="41" t="s">
        <v>136</v>
      </c>
      <c r="F289" s="55"/>
      <c r="G289" s="33"/>
      <c r="H289" s="42"/>
      <c r="I289" s="43">
        <f>SUM(G289,H289)</f>
        <v>0</v>
      </c>
      <c r="J289" s="3"/>
    </row>
    <row r="290" spans="1:10" s="7" customFormat="1" ht="17.649999999999999" customHeight="1" x14ac:dyDescent="0.2">
      <c r="A290" s="24" t="s">
        <v>354</v>
      </c>
      <c r="B290" s="24" t="s">
        <v>460</v>
      </c>
      <c r="C290" s="24"/>
      <c r="D290" s="24" t="s">
        <v>147</v>
      </c>
      <c r="E290" s="25" t="s">
        <v>355</v>
      </c>
      <c r="F290" s="55"/>
      <c r="G290" s="33">
        <v>0</v>
      </c>
      <c r="H290" s="33">
        <v>27000000</v>
      </c>
      <c r="I290" s="27">
        <f>G290+H290</f>
        <v>27000000</v>
      </c>
      <c r="J290" s="3"/>
    </row>
    <row r="291" spans="1:10" s="4" customFormat="1" ht="26.25" customHeight="1" x14ac:dyDescent="0.2">
      <c r="A291" s="24" t="s">
        <v>335</v>
      </c>
      <c r="B291" s="24">
        <v>9110</v>
      </c>
      <c r="C291" s="24" t="s">
        <v>125</v>
      </c>
      <c r="D291" s="24" t="s">
        <v>84</v>
      </c>
      <c r="E291" s="25" t="s">
        <v>509</v>
      </c>
      <c r="F291" s="28"/>
      <c r="G291" s="33">
        <v>0</v>
      </c>
      <c r="H291" s="33">
        <v>264270290</v>
      </c>
      <c r="I291" s="27">
        <f>G291+H291</f>
        <v>264270290</v>
      </c>
      <c r="J291" s="3"/>
    </row>
    <row r="292" spans="1:10" s="4" customFormat="1" ht="17.649999999999999" hidden="1" customHeight="1" x14ac:dyDescent="0.2">
      <c r="A292" s="24"/>
      <c r="B292" s="24"/>
      <c r="C292" s="24"/>
      <c r="D292" s="24"/>
      <c r="E292" s="41" t="s">
        <v>5</v>
      </c>
      <c r="F292" s="55"/>
      <c r="G292" s="33"/>
      <c r="H292" s="33"/>
      <c r="I292" s="27"/>
      <c r="J292" s="3"/>
    </row>
    <row r="293" spans="1:10" s="7" customFormat="1" ht="17.649999999999999" hidden="1" customHeight="1" x14ac:dyDescent="0.2">
      <c r="A293" s="24"/>
      <c r="B293" s="24"/>
      <c r="C293" s="24"/>
      <c r="D293" s="24"/>
      <c r="E293" s="41" t="s">
        <v>136</v>
      </c>
      <c r="F293" s="55"/>
      <c r="G293" s="33">
        <v>0</v>
      </c>
      <c r="H293" s="42"/>
      <c r="I293" s="43">
        <f>SUM(G293,H293)</f>
        <v>0</v>
      </c>
      <c r="J293" s="3"/>
    </row>
    <row r="294" spans="1:10" s="7" customFormat="1" ht="17.649999999999999" customHeight="1" x14ac:dyDescent="0.2">
      <c r="A294" s="24"/>
      <c r="B294" s="24"/>
      <c r="C294" s="24"/>
      <c r="D294" s="24"/>
      <c r="E294" s="41" t="s">
        <v>5</v>
      </c>
      <c r="F294" s="55"/>
      <c r="G294" s="33"/>
      <c r="H294" s="42"/>
      <c r="I294" s="43"/>
      <c r="J294" s="3"/>
    </row>
    <row r="295" spans="1:10" s="7" customFormat="1" ht="17.649999999999999" customHeight="1" x14ac:dyDescent="0.2">
      <c r="A295" s="24"/>
      <c r="B295" s="24"/>
      <c r="C295" s="24"/>
      <c r="D295" s="24"/>
      <c r="E295" s="41" t="s">
        <v>136</v>
      </c>
      <c r="F295" s="55"/>
      <c r="G295" s="33"/>
      <c r="H295" s="42">
        <v>9798</v>
      </c>
      <c r="I295" s="43">
        <f>G295+H295</f>
        <v>9798</v>
      </c>
      <c r="J295" s="3"/>
    </row>
    <row r="296" spans="1:10" s="4" customFormat="1" ht="26.25" customHeight="1" x14ac:dyDescent="0.2">
      <c r="A296" s="24" t="s">
        <v>337</v>
      </c>
      <c r="B296" s="24">
        <v>9120</v>
      </c>
      <c r="C296" s="24" t="s">
        <v>126</v>
      </c>
      <c r="D296" s="24" t="s">
        <v>127</v>
      </c>
      <c r="E296" s="25" t="s">
        <v>128</v>
      </c>
      <c r="F296" s="28"/>
      <c r="G296" s="33">
        <v>0</v>
      </c>
      <c r="H296" s="33">
        <v>38266000</v>
      </c>
      <c r="I296" s="27">
        <f>G296+H296</f>
        <v>38266000</v>
      </c>
      <c r="J296" s="3"/>
    </row>
    <row r="297" spans="1:10" s="4" customFormat="1" ht="26.25" hidden="1" customHeight="1" x14ac:dyDescent="0.2">
      <c r="A297" s="24" t="s">
        <v>313</v>
      </c>
      <c r="B297" s="24" t="s">
        <v>229</v>
      </c>
      <c r="C297" s="24" t="s">
        <v>25</v>
      </c>
      <c r="D297" s="24" t="s">
        <v>26</v>
      </c>
      <c r="E297" s="25" t="s">
        <v>85</v>
      </c>
      <c r="F297" s="28"/>
      <c r="G297" s="33">
        <v>0</v>
      </c>
      <c r="H297" s="33"/>
      <c r="I297" s="27">
        <f>G297+H297</f>
        <v>0</v>
      </c>
      <c r="J297" s="3"/>
    </row>
    <row r="298" spans="1:10" s="4" customFormat="1" ht="36.75" hidden="1" customHeight="1" x14ac:dyDescent="0.2">
      <c r="A298" s="30" t="s">
        <v>223</v>
      </c>
      <c r="B298" s="30"/>
      <c r="C298" s="30" t="s">
        <v>72</v>
      </c>
      <c r="D298" s="30"/>
      <c r="E298" s="31" t="s">
        <v>177</v>
      </c>
      <c r="F298" s="28"/>
      <c r="G298" s="27">
        <f>G300</f>
        <v>0</v>
      </c>
      <c r="H298" s="27">
        <f>H300</f>
        <v>0</v>
      </c>
      <c r="I298" s="27">
        <f>H298+G298</f>
        <v>0</v>
      </c>
      <c r="J298" s="3"/>
    </row>
    <row r="299" spans="1:10" s="4" customFormat="1" ht="36.75" hidden="1" customHeight="1" x14ac:dyDescent="0.2">
      <c r="A299" s="30" t="s">
        <v>224</v>
      </c>
      <c r="B299" s="30"/>
      <c r="C299" s="30" t="s">
        <v>72</v>
      </c>
      <c r="D299" s="30"/>
      <c r="E299" s="31" t="s">
        <v>177</v>
      </c>
      <c r="F299" s="28"/>
      <c r="G299" s="27"/>
      <c r="H299" s="27"/>
      <c r="I299" s="27"/>
      <c r="J299" s="3"/>
    </row>
    <row r="300" spans="1:10" s="4" customFormat="1" ht="53.25" hidden="1" customHeight="1" x14ac:dyDescent="0.2">
      <c r="A300" s="24" t="s">
        <v>358</v>
      </c>
      <c r="B300" s="24">
        <v>8370</v>
      </c>
      <c r="C300" s="24" t="s">
        <v>86</v>
      </c>
      <c r="D300" s="24" t="s">
        <v>26</v>
      </c>
      <c r="E300" s="25" t="s">
        <v>338</v>
      </c>
      <c r="F300" s="55"/>
      <c r="G300" s="33">
        <v>0</v>
      </c>
      <c r="H300" s="33"/>
      <c r="I300" s="27">
        <f>G300+H300</f>
        <v>0</v>
      </c>
      <c r="J300" s="3"/>
    </row>
    <row r="301" spans="1:10" s="4" customFormat="1" ht="36.75" customHeight="1" x14ac:dyDescent="0.2">
      <c r="A301" s="30" t="s">
        <v>339</v>
      </c>
      <c r="B301" s="30"/>
      <c r="C301" s="30" t="s">
        <v>81</v>
      </c>
      <c r="D301" s="30"/>
      <c r="E301" s="31" t="s">
        <v>82</v>
      </c>
      <c r="F301" s="28"/>
      <c r="G301" s="27">
        <f>G302</f>
        <v>0</v>
      </c>
      <c r="H301" s="27">
        <f>H302</f>
        <v>299420180</v>
      </c>
      <c r="I301" s="27">
        <f>I302</f>
        <v>299420180</v>
      </c>
      <c r="J301" s="3"/>
    </row>
    <row r="302" spans="1:10" s="4" customFormat="1" ht="36.75" customHeight="1" x14ac:dyDescent="0.2">
      <c r="A302" s="30" t="s">
        <v>340</v>
      </c>
      <c r="B302" s="30"/>
      <c r="C302" s="30" t="s">
        <v>81</v>
      </c>
      <c r="D302" s="30"/>
      <c r="E302" s="31" t="s">
        <v>82</v>
      </c>
      <c r="F302" s="28"/>
      <c r="G302" s="27">
        <f>G307+G308+G309+G310+G311</f>
        <v>0</v>
      </c>
      <c r="H302" s="27">
        <f>H307+H308+H309+H310+H311</f>
        <v>299420180</v>
      </c>
      <c r="I302" s="27">
        <f>I307+I308+I309+I310+I311</f>
        <v>299420180</v>
      </c>
      <c r="J302" s="3"/>
    </row>
    <row r="303" spans="1:10" s="4" customFormat="1" ht="20.25" hidden="1" customHeight="1" x14ac:dyDescent="0.2">
      <c r="A303" s="24" t="s">
        <v>401</v>
      </c>
      <c r="B303" s="24" t="s">
        <v>399</v>
      </c>
      <c r="C303" s="24"/>
      <c r="D303" s="24"/>
      <c r="E303" s="25" t="s">
        <v>336</v>
      </c>
      <c r="F303" s="28"/>
      <c r="G303" s="33"/>
      <c r="H303" s="33"/>
      <c r="I303" s="27"/>
      <c r="J303" s="3"/>
    </row>
    <row r="304" spans="1:10" s="4" customFormat="1" ht="20.25" hidden="1" customHeight="1" x14ac:dyDescent="0.2">
      <c r="A304" s="24" t="s">
        <v>341</v>
      </c>
      <c r="B304" s="24">
        <v>7611</v>
      </c>
      <c r="C304" s="24" t="s">
        <v>95</v>
      </c>
      <c r="D304" s="24" t="s">
        <v>84</v>
      </c>
      <c r="E304" s="25" t="s">
        <v>107</v>
      </c>
      <c r="F304" s="28"/>
      <c r="G304" s="33">
        <v>0</v>
      </c>
      <c r="H304" s="33">
        <v>0</v>
      </c>
      <c r="I304" s="27">
        <f t="shared" ref="I304:I312" si="10">G304+H304</f>
        <v>0</v>
      </c>
      <c r="J304" s="3"/>
    </row>
    <row r="305" spans="1:10" s="4" customFormat="1" ht="23.25" hidden="1" customHeight="1" x14ac:dyDescent="0.2">
      <c r="A305" s="24" t="s">
        <v>342</v>
      </c>
      <c r="B305" s="24">
        <v>7630</v>
      </c>
      <c r="C305" s="24" t="s">
        <v>92</v>
      </c>
      <c r="D305" s="24" t="s">
        <v>83</v>
      </c>
      <c r="E305" s="25" t="s">
        <v>343</v>
      </c>
      <c r="F305" s="55"/>
      <c r="G305" s="33">
        <v>0</v>
      </c>
      <c r="H305" s="33">
        <v>0</v>
      </c>
      <c r="I305" s="27">
        <f t="shared" si="10"/>
        <v>0</v>
      </c>
      <c r="J305" s="3"/>
    </row>
    <row r="306" spans="1:10" s="4" customFormat="1" ht="21" hidden="1" customHeight="1" x14ac:dyDescent="0.2">
      <c r="A306" s="24" t="s">
        <v>344</v>
      </c>
      <c r="B306" s="24" t="s">
        <v>332</v>
      </c>
      <c r="C306" s="24" t="s">
        <v>93</v>
      </c>
      <c r="D306" s="24" t="s">
        <v>94</v>
      </c>
      <c r="E306" s="25" t="s">
        <v>334</v>
      </c>
      <c r="F306" s="55"/>
      <c r="G306" s="33">
        <v>0</v>
      </c>
      <c r="H306" s="33">
        <v>0</v>
      </c>
      <c r="I306" s="27">
        <f t="shared" si="10"/>
        <v>0</v>
      </c>
      <c r="J306" s="3"/>
    </row>
    <row r="307" spans="1:10" s="4" customFormat="1" ht="47.25" customHeight="1" x14ac:dyDescent="0.2">
      <c r="A307" s="24" t="s">
        <v>349</v>
      </c>
      <c r="B307" s="24">
        <v>8370</v>
      </c>
      <c r="C307" s="24" t="s">
        <v>86</v>
      </c>
      <c r="D307" s="24" t="s">
        <v>26</v>
      </c>
      <c r="E307" s="25" t="s">
        <v>338</v>
      </c>
      <c r="F307" s="55"/>
      <c r="G307" s="33">
        <v>0</v>
      </c>
      <c r="H307" s="33">
        <v>277620180</v>
      </c>
      <c r="I307" s="27">
        <f t="shared" si="10"/>
        <v>277620180</v>
      </c>
      <c r="J307" s="3"/>
    </row>
    <row r="308" spans="1:10" s="4" customFormat="1" ht="21" customHeight="1" x14ac:dyDescent="0.2">
      <c r="A308" s="24" t="s">
        <v>345</v>
      </c>
      <c r="B308" s="24">
        <v>9110</v>
      </c>
      <c r="C308" s="24" t="s">
        <v>125</v>
      </c>
      <c r="D308" s="24" t="s">
        <v>84</v>
      </c>
      <c r="E308" s="25" t="s">
        <v>336</v>
      </c>
      <c r="F308" s="55"/>
      <c r="G308" s="33">
        <v>0</v>
      </c>
      <c r="H308" s="33">
        <v>2000000</v>
      </c>
      <c r="I308" s="27">
        <f t="shared" si="10"/>
        <v>2000000</v>
      </c>
      <c r="J308" s="3"/>
    </row>
    <row r="309" spans="1:10" s="4" customFormat="1" ht="21" customHeight="1" x14ac:dyDescent="0.2">
      <c r="A309" s="24" t="s">
        <v>346</v>
      </c>
      <c r="B309" s="24">
        <v>9120</v>
      </c>
      <c r="C309" s="24" t="s">
        <v>126</v>
      </c>
      <c r="D309" s="24" t="s">
        <v>127</v>
      </c>
      <c r="E309" s="25" t="s">
        <v>128</v>
      </c>
      <c r="F309" s="55"/>
      <c r="G309" s="33">
        <v>0</v>
      </c>
      <c r="H309" s="33">
        <v>7000000</v>
      </c>
      <c r="I309" s="27">
        <f t="shared" si="10"/>
        <v>7000000</v>
      </c>
      <c r="J309" s="3"/>
    </row>
    <row r="310" spans="1:10" s="4" customFormat="1" ht="36" customHeight="1" x14ac:dyDescent="0.2">
      <c r="A310" s="24" t="s">
        <v>347</v>
      </c>
      <c r="B310" s="24">
        <v>9140</v>
      </c>
      <c r="C310" s="24" t="s">
        <v>129</v>
      </c>
      <c r="D310" s="24" t="s">
        <v>94</v>
      </c>
      <c r="E310" s="25" t="s">
        <v>130</v>
      </c>
      <c r="F310" s="55"/>
      <c r="G310" s="33">
        <v>0</v>
      </c>
      <c r="H310" s="33">
        <v>11800000</v>
      </c>
      <c r="I310" s="27">
        <f t="shared" si="10"/>
        <v>11800000</v>
      </c>
      <c r="J310" s="3"/>
    </row>
    <row r="311" spans="1:10" s="4" customFormat="1" ht="27" customHeight="1" x14ac:dyDescent="0.2">
      <c r="A311" s="24" t="s">
        <v>348</v>
      </c>
      <c r="B311" s="24">
        <v>9150</v>
      </c>
      <c r="C311" s="24" t="s">
        <v>131</v>
      </c>
      <c r="D311" s="24" t="s">
        <v>83</v>
      </c>
      <c r="E311" s="25" t="s">
        <v>343</v>
      </c>
      <c r="F311" s="55"/>
      <c r="G311" s="33">
        <v>0</v>
      </c>
      <c r="H311" s="33">
        <v>1000000</v>
      </c>
      <c r="I311" s="27">
        <f t="shared" si="10"/>
        <v>1000000</v>
      </c>
      <c r="J311" s="3"/>
    </row>
    <row r="312" spans="1:10" s="4" customFormat="1" ht="32.25" hidden="1" customHeight="1" x14ac:dyDescent="0.2">
      <c r="A312" s="24" t="s">
        <v>350</v>
      </c>
      <c r="B312" s="24" t="s">
        <v>229</v>
      </c>
      <c r="C312" s="24" t="s">
        <v>25</v>
      </c>
      <c r="D312" s="24" t="s">
        <v>26</v>
      </c>
      <c r="E312" s="25" t="s">
        <v>85</v>
      </c>
      <c r="F312" s="55"/>
      <c r="G312" s="33"/>
      <c r="H312" s="33"/>
      <c r="I312" s="27">
        <f t="shared" si="10"/>
        <v>0</v>
      </c>
      <c r="J312" s="3"/>
    </row>
    <row r="313" spans="1:10" s="4" customFormat="1" ht="89.25" customHeight="1" x14ac:dyDescent="0.2">
      <c r="A313" s="24"/>
      <c r="B313" s="24"/>
      <c r="C313" s="24"/>
      <c r="D313" s="24"/>
      <c r="E313" s="25"/>
      <c r="F313" s="55" t="s">
        <v>524</v>
      </c>
      <c r="G313" s="27">
        <f>G315</f>
        <v>2730000</v>
      </c>
      <c r="H313" s="27">
        <f>H315</f>
        <v>0</v>
      </c>
      <c r="I313" s="27">
        <f>I315</f>
        <v>2730000</v>
      </c>
      <c r="J313" s="3"/>
    </row>
    <row r="314" spans="1:10" s="4" customFormat="1" ht="16.5" customHeight="1" x14ac:dyDescent="0.2">
      <c r="A314" s="24"/>
      <c r="B314" s="24"/>
      <c r="C314" s="24"/>
      <c r="D314" s="24"/>
      <c r="E314" s="25"/>
      <c r="F314" s="28" t="s">
        <v>5</v>
      </c>
      <c r="G314" s="33"/>
      <c r="H314" s="33"/>
      <c r="I314" s="27"/>
      <c r="J314" s="3"/>
    </row>
    <row r="315" spans="1:10" s="4" customFormat="1" ht="48.75" customHeight="1" x14ac:dyDescent="0.2">
      <c r="A315" s="30" t="s">
        <v>351</v>
      </c>
      <c r="B315" s="30"/>
      <c r="C315" s="30" t="s">
        <v>119</v>
      </c>
      <c r="D315" s="30"/>
      <c r="E315" s="31" t="s">
        <v>120</v>
      </c>
      <c r="F315" s="28"/>
      <c r="G315" s="27">
        <f t="shared" ref="G315:I316" si="11">G316</f>
        <v>2730000</v>
      </c>
      <c r="H315" s="27">
        <f t="shared" si="11"/>
        <v>0</v>
      </c>
      <c r="I315" s="27">
        <f t="shared" si="11"/>
        <v>2730000</v>
      </c>
      <c r="J315" s="3"/>
    </row>
    <row r="316" spans="1:10" s="4" customFormat="1" ht="48.75" customHeight="1" x14ac:dyDescent="0.2">
      <c r="A316" s="30" t="s">
        <v>352</v>
      </c>
      <c r="B316" s="30"/>
      <c r="C316" s="30" t="s">
        <v>119</v>
      </c>
      <c r="D316" s="30"/>
      <c r="E316" s="31" t="s">
        <v>120</v>
      </c>
      <c r="F316" s="28"/>
      <c r="G316" s="27">
        <f t="shared" si="11"/>
        <v>2730000</v>
      </c>
      <c r="H316" s="27">
        <f t="shared" si="11"/>
        <v>0</v>
      </c>
      <c r="I316" s="27">
        <f t="shared" si="11"/>
        <v>2730000</v>
      </c>
      <c r="J316" s="3"/>
    </row>
    <row r="317" spans="1:10" s="4" customFormat="1" ht="16.5" customHeight="1" x14ac:dyDescent="0.2">
      <c r="A317" s="24" t="s">
        <v>353</v>
      </c>
      <c r="B317" s="24" t="s">
        <v>421</v>
      </c>
      <c r="C317" s="24" t="s">
        <v>19</v>
      </c>
      <c r="D317" s="24" t="s">
        <v>20</v>
      </c>
      <c r="E317" s="46" t="s">
        <v>21</v>
      </c>
      <c r="F317" s="28"/>
      <c r="G317" s="33">
        <v>2730000</v>
      </c>
      <c r="H317" s="33">
        <v>0</v>
      </c>
      <c r="I317" s="27">
        <f>G317+H317</f>
        <v>2730000</v>
      </c>
      <c r="J317" s="3"/>
    </row>
    <row r="318" spans="1:10" s="4" customFormat="1" ht="46.5" hidden="1" customHeight="1" x14ac:dyDescent="0.2">
      <c r="A318" s="24"/>
      <c r="B318" s="24"/>
      <c r="C318" s="24"/>
      <c r="D318" s="24"/>
      <c r="E318" s="25"/>
      <c r="F318" s="55" t="s">
        <v>148</v>
      </c>
      <c r="G318" s="27">
        <f>G320</f>
        <v>0</v>
      </c>
      <c r="H318" s="27"/>
      <c r="I318" s="27">
        <f>G318+H318</f>
        <v>0</v>
      </c>
      <c r="J318" s="3"/>
    </row>
    <row r="319" spans="1:10" s="4" customFormat="1" ht="16.5" hidden="1" customHeight="1" x14ac:dyDescent="0.2">
      <c r="A319" s="24"/>
      <c r="B319" s="24"/>
      <c r="C319" s="24"/>
      <c r="D319" s="24"/>
      <c r="E319" s="25"/>
      <c r="F319" s="28" t="s">
        <v>5</v>
      </c>
      <c r="G319" s="33"/>
      <c r="H319" s="33"/>
      <c r="I319" s="27"/>
      <c r="J319" s="3"/>
    </row>
    <row r="320" spans="1:10" s="4" customFormat="1" ht="48.75" hidden="1" customHeight="1" x14ac:dyDescent="0.2">
      <c r="A320" s="30" t="s">
        <v>206</v>
      </c>
      <c r="B320" s="30"/>
      <c r="C320" s="30">
        <v>40</v>
      </c>
      <c r="D320" s="30"/>
      <c r="E320" s="31" t="s">
        <v>73</v>
      </c>
      <c r="F320" s="28"/>
      <c r="G320" s="27">
        <f>G322</f>
        <v>0</v>
      </c>
      <c r="H320" s="33"/>
      <c r="I320" s="27">
        <f>G320+H320</f>
        <v>0</v>
      </c>
      <c r="J320" s="3"/>
    </row>
    <row r="321" spans="1:10" s="4" customFormat="1" ht="48.75" hidden="1" customHeight="1" x14ac:dyDescent="0.2">
      <c r="A321" s="30" t="s">
        <v>207</v>
      </c>
      <c r="B321" s="30"/>
      <c r="C321" s="30">
        <v>40</v>
      </c>
      <c r="D321" s="30"/>
      <c r="E321" s="31" t="s">
        <v>73</v>
      </c>
      <c r="F321" s="28"/>
      <c r="G321" s="27"/>
      <c r="H321" s="33"/>
      <c r="I321" s="27"/>
      <c r="J321" s="3"/>
    </row>
    <row r="322" spans="1:10" s="4" customFormat="1" ht="16.5" hidden="1" customHeight="1" x14ac:dyDescent="0.2">
      <c r="A322" s="24" t="s">
        <v>354</v>
      </c>
      <c r="B322" s="24">
        <v>7410</v>
      </c>
      <c r="C322" s="24" t="s">
        <v>146</v>
      </c>
      <c r="D322" s="24" t="s">
        <v>147</v>
      </c>
      <c r="E322" s="25" t="s">
        <v>355</v>
      </c>
      <c r="F322" s="28"/>
      <c r="G322" s="33"/>
      <c r="H322" s="33"/>
      <c r="I322" s="27">
        <f>G322+H322</f>
        <v>0</v>
      </c>
      <c r="J322" s="3"/>
    </row>
    <row r="323" spans="1:10" s="4" customFormat="1" ht="46.5" hidden="1" customHeight="1" x14ac:dyDescent="0.2">
      <c r="A323" s="24"/>
      <c r="B323" s="24"/>
      <c r="C323" s="24"/>
      <c r="D323" s="24"/>
      <c r="E323" s="25"/>
      <c r="F323" s="55" t="s">
        <v>172</v>
      </c>
      <c r="G323" s="27">
        <f>G325</f>
        <v>0</v>
      </c>
      <c r="H323" s="27">
        <f>H325</f>
        <v>0</v>
      </c>
      <c r="I323" s="27">
        <f>I325</f>
        <v>0</v>
      </c>
      <c r="J323" s="3"/>
    </row>
    <row r="324" spans="1:10" s="4" customFormat="1" ht="16.5" hidden="1" customHeight="1" x14ac:dyDescent="0.2">
      <c r="A324" s="24"/>
      <c r="B324" s="24"/>
      <c r="C324" s="24"/>
      <c r="D324" s="24"/>
      <c r="E324" s="25"/>
      <c r="F324" s="28" t="s">
        <v>5</v>
      </c>
      <c r="G324" s="33"/>
      <c r="H324" s="33"/>
      <c r="I324" s="27"/>
      <c r="J324" s="3"/>
    </row>
    <row r="325" spans="1:10" s="4" customFormat="1" ht="34.5" hidden="1" customHeight="1" x14ac:dyDescent="0.2">
      <c r="A325" s="30" t="s">
        <v>356</v>
      </c>
      <c r="B325" s="30"/>
      <c r="C325" s="30" t="s">
        <v>154</v>
      </c>
      <c r="D325" s="30"/>
      <c r="E325" s="31" t="s">
        <v>155</v>
      </c>
      <c r="F325" s="28"/>
      <c r="G325" s="27">
        <f>G327</f>
        <v>0</v>
      </c>
      <c r="H325" s="27">
        <f>H327</f>
        <v>0</v>
      </c>
      <c r="I325" s="27">
        <f>I327</f>
        <v>0</v>
      </c>
      <c r="J325" s="3"/>
    </row>
    <row r="326" spans="1:10" s="4" customFormat="1" ht="34.5" hidden="1" customHeight="1" x14ac:dyDescent="0.2">
      <c r="A326" s="30" t="s">
        <v>357</v>
      </c>
      <c r="B326" s="30"/>
      <c r="C326" s="30" t="s">
        <v>154</v>
      </c>
      <c r="D326" s="30"/>
      <c r="E326" s="31" t="s">
        <v>155</v>
      </c>
      <c r="F326" s="28"/>
      <c r="G326" s="27"/>
      <c r="H326" s="27"/>
      <c r="I326" s="27"/>
      <c r="J326" s="3"/>
    </row>
    <row r="327" spans="1:10" s="4" customFormat="1" ht="59.25" hidden="1" customHeight="1" x14ac:dyDescent="0.2">
      <c r="A327" s="24" t="s">
        <v>359</v>
      </c>
      <c r="B327" s="24">
        <v>8370</v>
      </c>
      <c r="C327" s="24" t="s">
        <v>86</v>
      </c>
      <c r="D327" s="24" t="s">
        <v>26</v>
      </c>
      <c r="E327" s="25" t="s">
        <v>338</v>
      </c>
      <c r="F327" s="28"/>
      <c r="G327" s="33"/>
      <c r="H327" s="33"/>
      <c r="I327" s="27">
        <f>G327+H327</f>
        <v>0</v>
      </c>
      <c r="J327" s="3"/>
    </row>
    <row r="328" spans="1:10" s="4" customFormat="1" ht="44.25" hidden="1" customHeight="1" x14ac:dyDescent="0.2">
      <c r="A328" s="24"/>
      <c r="B328" s="24"/>
      <c r="C328" s="24"/>
      <c r="D328" s="24"/>
      <c r="E328" s="25"/>
      <c r="F328" s="55" t="s">
        <v>173</v>
      </c>
      <c r="G328" s="27">
        <f>G330</f>
        <v>0</v>
      </c>
      <c r="H328" s="27">
        <f>H330</f>
        <v>0</v>
      </c>
      <c r="I328" s="27">
        <f>I330</f>
        <v>0</v>
      </c>
      <c r="J328" s="3"/>
    </row>
    <row r="329" spans="1:10" s="4" customFormat="1" ht="20.25" hidden="1" customHeight="1" x14ac:dyDescent="0.2">
      <c r="A329" s="24"/>
      <c r="B329" s="24"/>
      <c r="C329" s="24"/>
      <c r="D329" s="24"/>
      <c r="E329" s="25"/>
      <c r="F329" s="28" t="s">
        <v>5</v>
      </c>
      <c r="G329" s="27"/>
      <c r="H329" s="27"/>
      <c r="I329" s="27"/>
      <c r="J329" s="3"/>
    </row>
    <row r="330" spans="1:10" s="4" customFormat="1" ht="29.25" hidden="1" customHeight="1" x14ac:dyDescent="0.2">
      <c r="A330" s="30" t="s">
        <v>314</v>
      </c>
      <c r="B330" s="30"/>
      <c r="C330" s="30" t="s">
        <v>22</v>
      </c>
      <c r="D330" s="30"/>
      <c r="E330" s="31" t="s">
        <v>23</v>
      </c>
      <c r="F330" s="55"/>
      <c r="G330" s="27">
        <f>G332</f>
        <v>0</v>
      </c>
      <c r="H330" s="27">
        <f>H332</f>
        <v>0</v>
      </c>
      <c r="I330" s="27">
        <f>I332</f>
        <v>0</v>
      </c>
      <c r="J330" s="3"/>
    </row>
    <row r="331" spans="1:10" s="4" customFormat="1" ht="29.25" hidden="1" customHeight="1" x14ac:dyDescent="0.2">
      <c r="A331" s="30" t="s">
        <v>315</v>
      </c>
      <c r="B331" s="30"/>
      <c r="C331" s="30" t="s">
        <v>22</v>
      </c>
      <c r="D331" s="30"/>
      <c r="E331" s="31" t="s">
        <v>23</v>
      </c>
      <c r="F331" s="55"/>
      <c r="G331" s="27"/>
      <c r="H331" s="27"/>
      <c r="I331" s="27"/>
      <c r="J331" s="3"/>
    </row>
    <row r="332" spans="1:10" s="4" customFormat="1" ht="29.25" hidden="1" customHeight="1" x14ac:dyDescent="0.2">
      <c r="A332" s="24" t="s">
        <v>316</v>
      </c>
      <c r="B332" s="24">
        <v>6310</v>
      </c>
      <c r="C332" s="24">
        <v>150101</v>
      </c>
      <c r="D332" s="24" t="s">
        <v>7</v>
      </c>
      <c r="E332" s="25" t="s">
        <v>306</v>
      </c>
      <c r="F332" s="55"/>
      <c r="G332" s="33">
        <v>0</v>
      </c>
      <c r="H332" s="33"/>
      <c r="I332" s="27">
        <f>G332+H332</f>
        <v>0</v>
      </c>
      <c r="J332" s="3"/>
    </row>
    <row r="333" spans="1:10" s="4" customFormat="1" ht="76.5" hidden="1" customHeight="1" x14ac:dyDescent="0.2">
      <c r="A333" s="24"/>
      <c r="B333" s="24"/>
      <c r="C333" s="24"/>
      <c r="D333" s="24"/>
      <c r="E333" s="25"/>
      <c r="F333" s="55" t="s">
        <v>174</v>
      </c>
      <c r="G333" s="27">
        <f>G335</f>
        <v>0</v>
      </c>
      <c r="H333" s="27">
        <f>H335</f>
        <v>0</v>
      </c>
      <c r="I333" s="27">
        <f>I335</f>
        <v>0</v>
      </c>
      <c r="J333" s="3"/>
    </row>
    <row r="334" spans="1:10" s="4" customFormat="1" ht="17.25" hidden="1" customHeight="1" x14ac:dyDescent="0.2">
      <c r="A334" s="24"/>
      <c r="B334" s="24"/>
      <c r="C334" s="24"/>
      <c r="D334" s="24"/>
      <c r="E334" s="25"/>
      <c r="F334" s="28" t="s">
        <v>5</v>
      </c>
      <c r="G334" s="27"/>
      <c r="H334" s="27"/>
      <c r="I334" s="27"/>
      <c r="J334" s="3"/>
    </row>
    <row r="335" spans="1:10" s="4" customFormat="1" ht="35.25" hidden="1" customHeight="1" x14ac:dyDescent="0.2">
      <c r="A335" s="30" t="s">
        <v>197</v>
      </c>
      <c r="B335" s="30"/>
      <c r="C335" s="30" t="s">
        <v>165</v>
      </c>
      <c r="D335" s="30"/>
      <c r="E335" s="31" t="s">
        <v>104</v>
      </c>
      <c r="F335" s="55"/>
      <c r="G335" s="27">
        <f>G337</f>
        <v>0</v>
      </c>
      <c r="H335" s="27">
        <f>H337</f>
        <v>0</v>
      </c>
      <c r="I335" s="27">
        <f>I337</f>
        <v>0</v>
      </c>
      <c r="J335" s="3"/>
    </row>
    <row r="336" spans="1:10" s="4" customFormat="1" ht="35.25" hidden="1" customHeight="1" x14ac:dyDescent="0.2">
      <c r="A336" s="30" t="s">
        <v>198</v>
      </c>
      <c r="B336" s="30"/>
      <c r="C336" s="30" t="s">
        <v>165</v>
      </c>
      <c r="D336" s="30"/>
      <c r="E336" s="31" t="s">
        <v>104</v>
      </c>
      <c r="F336" s="55"/>
      <c r="G336" s="27"/>
      <c r="H336" s="27"/>
      <c r="I336" s="27"/>
      <c r="J336" s="3"/>
    </row>
    <row r="337" spans="1:10" s="4" customFormat="1" ht="49.5" hidden="1" customHeight="1" x14ac:dyDescent="0.2">
      <c r="A337" s="24" t="s">
        <v>360</v>
      </c>
      <c r="B337" s="24">
        <v>8370</v>
      </c>
      <c r="C337" s="24" t="s">
        <v>86</v>
      </c>
      <c r="D337" s="24" t="s">
        <v>26</v>
      </c>
      <c r="E337" s="25" t="s">
        <v>338</v>
      </c>
      <c r="F337" s="55"/>
      <c r="G337" s="33"/>
      <c r="H337" s="33"/>
      <c r="I337" s="27">
        <f>G337+H337</f>
        <v>0</v>
      </c>
      <c r="J337" s="3"/>
    </row>
    <row r="338" spans="1:10" s="4" customFormat="1" ht="61.5" hidden="1" customHeight="1" x14ac:dyDescent="0.2">
      <c r="A338" s="24"/>
      <c r="B338" s="24"/>
      <c r="C338" s="24"/>
      <c r="D338" s="24"/>
      <c r="E338" s="25"/>
      <c r="F338" s="55" t="s">
        <v>162</v>
      </c>
      <c r="G338" s="27">
        <f>G340</f>
        <v>0</v>
      </c>
      <c r="H338" s="27">
        <f>H340</f>
        <v>0</v>
      </c>
      <c r="I338" s="27">
        <f>I340</f>
        <v>0</v>
      </c>
      <c r="J338" s="3"/>
    </row>
    <row r="339" spans="1:10" s="4" customFormat="1" ht="17.25" hidden="1" customHeight="1" x14ac:dyDescent="0.2">
      <c r="A339" s="24"/>
      <c r="B339" s="24"/>
      <c r="C339" s="24"/>
      <c r="D339" s="24"/>
      <c r="E339" s="25"/>
      <c r="F339" s="28" t="s">
        <v>5</v>
      </c>
      <c r="G339" s="27"/>
      <c r="H339" s="27"/>
      <c r="I339" s="27"/>
      <c r="J339" s="3"/>
    </row>
    <row r="340" spans="1:10" s="4" customFormat="1" ht="35.25" hidden="1" customHeight="1" x14ac:dyDescent="0.2">
      <c r="A340" s="30" t="s">
        <v>361</v>
      </c>
      <c r="B340" s="30"/>
      <c r="C340" s="30" t="s">
        <v>163</v>
      </c>
      <c r="D340" s="30"/>
      <c r="E340" s="31" t="s">
        <v>164</v>
      </c>
      <c r="F340" s="55"/>
      <c r="G340" s="27">
        <f>G342</f>
        <v>0</v>
      </c>
      <c r="H340" s="27">
        <f>H342</f>
        <v>0</v>
      </c>
      <c r="I340" s="27">
        <f>I342</f>
        <v>0</v>
      </c>
      <c r="J340" s="3"/>
    </row>
    <row r="341" spans="1:10" s="4" customFormat="1" ht="35.25" hidden="1" customHeight="1" x14ac:dyDescent="0.2">
      <c r="A341" s="30" t="s">
        <v>362</v>
      </c>
      <c r="B341" s="30"/>
      <c r="C341" s="30" t="s">
        <v>163</v>
      </c>
      <c r="D341" s="30"/>
      <c r="E341" s="31" t="s">
        <v>164</v>
      </c>
      <c r="F341" s="55"/>
      <c r="G341" s="27"/>
      <c r="H341" s="27"/>
      <c r="I341" s="27"/>
      <c r="J341" s="3"/>
    </row>
    <row r="342" spans="1:10" s="4" customFormat="1" ht="49.5" hidden="1" customHeight="1" x14ac:dyDescent="0.2">
      <c r="A342" s="24" t="s">
        <v>363</v>
      </c>
      <c r="B342" s="24">
        <v>8370</v>
      </c>
      <c r="C342" s="24" t="s">
        <v>86</v>
      </c>
      <c r="D342" s="24" t="s">
        <v>26</v>
      </c>
      <c r="E342" s="25" t="s">
        <v>338</v>
      </c>
      <c r="F342" s="55"/>
      <c r="G342" s="33"/>
      <c r="H342" s="33"/>
      <c r="I342" s="27">
        <f>G342+H342</f>
        <v>0</v>
      </c>
      <c r="J342" s="3"/>
    </row>
    <row r="343" spans="1:10" s="4" customFormat="1" ht="41.25" hidden="1" customHeight="1" x14ac:dyDescent="0.2">
      <c r="A343" s="24"/>
      <c r="B343" s="24"/>
      <c r="C343" s="24"/>
      <c r="D343" s="24"/>
      <c r="E343" s="25"/>
      <c r="F343" s="55" t="s">
        <v>176</v>
      </c>
      <c r="G343" s="27">
        <f>G345</f>
        <v>0</v>
      </c>
      <c r="H343" s="27">
        <f>H345</f>
        <v>0</v>
      </c>
      <c r="I343" s="27">
        <f>I345</f>
        <v>0</v>
      </c>
      <c r="J343" s="3"/>
    </row>
    <row r="344" spans="1:10" s="4" customFormat="1" ht="17.25" hidden="1" customHeight="1" x14ac:dyDescent="0.2">
      <c r="A344" s="24"/>
      <c r="B344" s="24"/>
      <c r="C344" s="24"/>
      <c r="D344" s="24"/>
      <c r="E344" s="25"/>
      <c r="F344" s="28" t="s">
        <v>5</v>
      </c>
      <c r="G344" s="27"/>
      <c r="H344" s="27"/>
      <c r="I344" s="27"/>
      <c r="J344" s="3"/>
    </row>
    <row r="345" spans="1:10" s="4" customFormat="1" ht="20.25" hidden="1" customHeight="1" x14ac:dyDescent="0.2">
      <c r="A345" s="30" t="s">
        <v>230</v>
      </c>
      <c r="B345" s="30"/>
      <c r="C345" s="30" t="s">
        <v>121</v>
      </c>
      <c r="D345" s="30"/>
      <c r="E345" s="31" t="s">
        <v>6</v>
      </c>
      <c r="F345" s="55"/>
      <c r="G345" s="27">
        <f>G347</f>
        <v>0</v>
      </c>
      <c r="H345" s="27">
        <f>H347</f>
        <v>0</v>
      </c>
      <c r="I345" s="27">
        <f>I347</f>
        <v>0</v>
      </c>
      <c r="J345" s="3"/>
    </row>
    <row r="346" spans="1:10" s="4" customFormat="1" ht="20.25" hidden="1" customHeight="1" x14ac:dyDescent="0.2">
      <c r="A346" s="30" t="s">
        <v>231</v>
      </c>
      <c r="B346" s="30"/>
      <c r="C346" s="30" t="s">
        <v>121</v>
      </c>
      <c r="D346" s="30"/>
      <c r="E346" s="31" t="s">
        <v>6</v>
      </c>
      <c r="F346" s="55"/>
      <c r="G346" s="27"/>
      <c r="H346" s="27"/>
      <c r="I346" s="27"/>
      <c r="J346" s="3"/>
    </row>
    <row r="347" spans="1:10" s="4" customFormat="1" ht="49.5" hidden="1" customHeight="1" x14ac:dyDescent="0.2">
      <c r="A347" s="24" t="s">
        <v>232</v>
      </c>
      <c r="B347" s="24" t="s">
        <v>229</v>
      </c>
      <c r="C347" s="24" t="s">
        <v>25</v>
      </c>
      <c r="D347" s="24" t="s">
        <v>26</v>
      </c>
      <c r="E347" s="25" t="s">
        <v>167</v>
      </c>
      <c r="F347" s="55"/>
      <c r="G347" s="33"/>
      <c r="H347" s="33">
        <v>0</v>
      </c>
      <c r="I347" s="27">
        <f>G347+H347</f>
        <v>0</v>
      </c>
      <c r="J347" s="3"/>
    </row>
    <row r="348" spans="1:10" s="4" customFormat="1" ht="49.5" customHeight="1" x14ac:dyDescent="0.2">
      <c r="A348" s="24"/>
      <c r="B348" s="24"/>
      <c r="C348" s="24"/>
      <c r="D348" s="24"/>
      <c r="E348" s="25"/>
      <c r="F348" s="55" t="s">
        <v>535</v>
      </c>
      <c r="G348" s="27">
        <f>G350</f>
        <v>260000</v>
      </c>
      <c r="H348" s="27">
        <f>H350</f>
        <v>0</v>
      </c>
      <c r="I348" s="27">
        <f>I350</f>
        <v>260000</v>
      </c>
      <c r="J348" s="3"/>
    </row>
    <row r="349" spans="1:10" s="4" customFormat="1" ht="17.25" customHeight="1" x14ac:dyDescent="0.2">
      <c r="A349" s="24"/>
      <c r="B349" s="24"/>
      <c r="C349" s="24"/>
      <c r="D349" s="24"/>
      <c r="E349" s="25"/>
      <c r="F349" s="28" t="s">
        <v>5</v>
      </c>
      <c r="G349" s="27"/>
      <c r="H349" s="27"/>
      <c r="I349" s="27"/>
      <c r="J349" s="3"/>
    </row>
    <row r="350" spans="1:10" s="4" customFormat="1" ht="49.5" customHeight="1" x14ac:dyDescent="0.2">
      <c r="A350" s="30" t="s">
        <v>351</v>
      </c>
      <c r="B350" s="30"/>
      <c r="C350" s="30" t="s">
        <v>119</v>
      </c>
      <c r="D350" s="30"/>
      <c r="E350" s="31" t="s">
        <v>120</v>
      </c>
      <c r="F350" s="55"/>
      <c r="G350" s="27">
        <f t="shared" ref="G350:I351" si="12">G351</f>
        <v>260000</v>
      </c>
      <c r="H350" s="27">
        <f t="shared" si="12"/>
        <v>0</v>
      </c>
      <c r="I350" s="27">
        <f t="shared" si="12"/>
        <v>260000</v>
      </c>
      <c r="J350" s="3"/>
    </row>
    <row r="351" spans="1:10" s="4" customFormat="1" ht="49.5" customHeight="1" x14ac:dyDescent="0.2">
      <c r="A351" s="30" t="s">
        <v>352</v>
      </c>
      <c r="B351" s="30"/>
      <c r="C351" s="30" t="s">
        <v>119</v>
      </c>
      <c r="D351" s="30"/>
      <c r="E351" s="31" t="s">
        <v>120</v>
      </c>
      <c r="F351" s="55"/>
      <c r="G351" s="27">
        <f t="shared" si="12"/>
        <v>260000</v>
      </c>
      <c r="H351" s="27">
        <f t="shared" si="12"/>
        <v>0</v>
      </c>
      <c r="I351" s="27">
        <f t="shared" si="12"/>
        <v>260000</v>
      </c>
      <c r="J351" s="3"/>
    </row>
    <row r="352" spans="1:10" s="4" customFormat="1" ht="23.25" customHeight="1" x14ac:dyDescent="0.2">
      <c r="A352" s="24" t="s">
        <v>353</v>
      </c>
      <c r="B352" s="24" t="s">
        <v>421</v>
      </c>
      <c r="C352" s="24" t="s">
        <v>19</v>
      </c>
      <c r="D352" s="24" t="s">
        <v>20</v>
      </c>
      <c r="E352" s="46" t="s">
        <v>21</v>
      </c>
      <c r="F352" s="55"/>
      <c r="G352" s="33">
        <v>260000</v>
      </c>
      <c r="H352" s="33"/>
      <c r="I352" s="27">
        <f>G352+H352</f>
        <v>260000</v>
      </c>
      <c r="J352" s="3"/>
    </row>
    <row r="353" spans="1:10" s="4" customFormat="1" ht="50.25" customHeight="1" x14ac:dyDescent="0.2">
      <c r="A353" s="24"/>
      <c r="B353" s="24"/>
      <c r="C353" s="24"/>
      <c r="D353" s="24"/>
      <c r="E353" s="46"/>
      <c r="F353" s="55" t="s">
        <v>512</v>
      </c>
      <c r="G353" s="27">
        <f>G355</f>
        <v>503200</v>
      </c>
      <c r="H353" s="27">
        <f>H355</f>
        <v>0</v>
      </c>
      <c r="I353" s="27">
        <f>I355</f>
        <v>503200</v>
      </c>
      <c r="J353" s="3"/>
    </row>
    <row r="354" spans="1:10" s="4" customFormat="1" ht="15" customHeight="1" x14ac:dyDescent="0.2">
      <c r="A354" s="24"/>
      <c r="B354" s="24"/>
      <c r="C354" s="24"/>
      <c r="D354" s="24"/>
      <c r="E354" s="46"/>
      <c r="F354" s="28" t="s">
        <v>5</v>
      </c>
      <c r="G354" s="33"/>
      <c r="H354" s="33"/>
      <c r="I354" s="27"/>
      <c r="J354" s="3"/>
    </row>
    <row r="355" spans="1:10" s="4" customFormat="1" ht="33.75" customHeight="1" x14ac:dyDescent="0.2">
      <c r="A355" s="30" t="s">
        <v>202</v>
      </c>
      <c r="B355" s="24"/>
      <c r="C355" s="24"/>
      <c r="D355" s="24"/>
      <c r="E355" s="31" t="s">
        <v>80</v>
      </c>
      <c r="F355" s="28"/>
      <c r="G355" s="27">
        <f t="shared" ref="G355:I356" si="13">G356</f>
        <v>503200</v>
      </c>
      <c r="H355" s="27">
        <f t="shared" si="13"/>
        <v>0</v>
      </c>
      <c r="I355" s="27">
        <f t="shared" si="13"/>
        <v>503200</v>
      </c>
      <c r="J355" s="3"/>
    </row>
    <row r="356" spans="1:10" s="4" customFormat="1" ht="27" customHeight="1" x14ac:dyDescent="0.2">
      <c r="A356" s="30" t="s">
        <v>203</v>
      </c>
      <c r="B356" s="24"/>
      <c r="C356" s="24"/>
      <c r="D356" s="24"/>
      <c r="E356" s="31" t="s">
        <v>80</v>
      </c>
      <c r="F356" s="28"/>
      <c r="G356" s="27">
        <f t="shared" si="13"/>
        <v>503200</v>
      </c>
      <c r="H356" s="27">
        <f t="shared" si="13"/>
        <v>0</v>
      </c>
      <c r="I356" s="27">
        <f t="shared" si="13"/>
        <v>503200</v>
      </c>
      <c r="J356" s="3"/>
    </row>
    <row r="357" spans="1:10" s="4" customFormat="1" ht="21.75" customHeight="1" x14ac:dyDescent="0.2">
      <c r="A357" s="24" t="s">
        <v>416</v>
      </c>
      <c r="B357" s="24" t="s">
        <v>181</v>
      </c>
      <c r="C357" s="24"/>
      <c r="D357" s="24" t="s">
        <v>55</v>
      </c>
      <c r="E357" s="46" t="s">
        <v>56</v>
      </c>
      <c r="F357" s="55"/>
      <c r="G357" s="33">
        <v>503200</v>
      </c>
      <c r="H357" s="33">
        <v>0</v>
      </c>
      <c r="I357" s="27">
        <f>G357+H357</f>
        <v>503200</v>
      </c>
      <c r="J357" s="3"/>
    </row>
    <row r="358" spans="1:10" s="4" customFormat="1" ht="50.25" customHeight="1" x14ac:dyDescent="0.2">
      <c r="A358" s="24"/>
      <c r="B358" s="24"/>
      <c r="C358" s="24"/>
      <c r="D358" s="24"/>
      <c r="E358" s="46"/>
      <c r="F358" s="55" t="s">
        <v>525</v>
      </c>
      <c r="G358" s="27">
        <f>G360</f>
        <v>15000000</v>
      </c>
      <c r="H358" s="27">
        <f>H360</f>
        <v>6500000</v>
      </c>
      <c r="I358" s="27">
        <f>I360</f>
        <v>21500000</v>
      </c>
      <c r="J358" s="3"/>
    </row>
    <row r="359" spans="1:10" s="4" customFormat="1" ht="15" customHeight="1" x14ac:dyDescent="0.2">
      <c r="A359" s="24"/>
      <c r="B359" s="24"/>
      <c r="C359" s="24"/>
      <c r="D359" s="24"/>
      <c r="E359" s="46"/>
      <c r="F359" s="28" t="s">
        <v>5</v>
      </c>
      <c r="G359" s="33"/>
      <c r="H359" s="33"/>
      <c r="I359" s="27"/>
      <c r="J359" s="3"/>
    </row>
    <row r="360" spans="1:10" s="4" customFormat="1" ht="38.25" customHeight="1" x14ac:dyDescent="0.2">
      <c r="A360" s="30" t="s">
        <v>223</v>
      </c>
      <c r="B360" s="30"/>
      <c r="C360" s="30" t="s">
        <v>72</v>
      </c>
      <c r="D360" s="30"/>
      <c r="E360" s="31" t="s">
        <v>103</v>
      </c>
      <c r="F360" s="28"/>
      <c r="G360" s="27">
        <f>G361</f>
        <v>15000000</v>
      </c>
      <c r="H360" s="27">
        <f>H361</f>
        <v>6500000</v>
      </c>
      <c r="I360" s="27">
        <f>I361</f>
        <v>21500000</v>
      </c>
      <c r="J360" s="3"/>
    </row>
    <row r="361" spans="1:10" s="4" customFormat="1" ht="36.75" customHeight="1" x14ac:dyDescent="0.2">
      <c r="A361" s="30" t="s">
        <v>224</v>
      </c>
      <c r="B361" s="30"/>
      <c r="C361" s="30" t="s">
        <v>72</v>
      </c>
      <c r="D361" s="30"/>
      <c r="E361" s="31" t="s">
        <v>103</v>
      </c>
      <c r="F361" s="28"/>
      <c r="G361" s="27">
        <f>G362+G363+G365</f>
        <v>15000000</v>
      </c>
      <c r="H361" s="27">
        <f>H362+H363+H365</f>
        <v>6500000</v>
      </c>
      <c r="I361" s="27">
        <f>I362+I363+I365</f>
        <v>21500000</v>
      </c>
      <c r="J361" s="3"/>
    </row>
    <row r="362" spans="1:10" s="4" customFormat="1" ht="36" customHeight="1" x14ac:dyDescent="0.2">
      <c r="A362" s="24" t="s">
        <v>447</v>
      </c>
      <c r="B362" s="24" t="s">
        <v>446</v>
      </c>
      <c r="C362" s="24"/>
      <c r="D362" s="24" t="s">
        <v>98</v>
      </c>
      <c r="E362" s="46" t="s">
        <v>445</v>
      </c>
      <c r="F362" s="55"/>
      <c r="G362" s="33"/>
      <c r="H362" s="33">
        <v>4000000</v>
      </c>
      <c r="I362" s="27">
        <f>G362+H362</f>
        <v>4000000</v>
      </c>
      <c r="J362" s="3"/>
    </row>
    <row r="363" spans="1:10" s="4" customFormat="1" ht="34.5" customHeight="1" x14ac:dyDescent="0.2">
      <c r="A363" s="24" t="s">
        <v>452</v>
      </c>
      <c r="B363" s="24" t="s">
        <v>451</v>
      </c>
      <c r="C363" s="24"/>
      <c r="D363" s="24"/>
      <c r="E363" s="46" t="s">
        <v>536</v>
      </c>
      <c r="F363" s="55"/>
      <c r="G363" s="33">
        <f>G364</f>
        <v>15000000</v>
      </c>
      <c r="H363" s="33">
        <f>H364</f>
        <v>0</v>
      </c>
      <c r="I363" s="27">
        <f>I364</f>
        <v>15000000</v>
      </c>
      <c r="J363" s="3"/>
    </row>
    <row r="364" spans="1:10" s="4" customFormat="1" ht="39.75" customHeight="1" x14ac:dyDescent="0.2">
      <c r="A364" s="24" t="s">
        <v>454</v>
      </c>
      <c r="B364" s="24" t="s">
        <v>453</v>
      </c>
      <c r="C364" s="24"/>
      <c r="D364" s="24" t="s">
        <v>7</v>
      </c>
      <c r="E364" s="46" t="s">
        <v>518</v>
      </c>
      <c r="F364" s="55"/>
      <c r="G364" s="33">
        <v>15000000</v>
      </c>
      <c r="H364" s="33"/>
      <c r="I364" s="27">
        <f>G364+H364</f>
        <v>15000000</v>
      </c>
      <c r="J364" s="3"/>
    </row>
    <row r="365" spans="1:10" s="4" customFormat="1" ht="30" customHeight="1" x14ac:dyDescent="0.2">
      <c r="A365" s="24" t="s">
        <v>228</v>
      </c>
      <c r="B365" s="24" t="s">
        <v>229</v>
      </c>
      <c r="C365" s="30"/>
      <c r="D365" s="24" t="s">
        <v>26</v>
      </c>
      <c r="E365" s="32" t="s">
        <v>435</v>
      </c>
      <c r="F365" s="55"/>
      <c r="G365" s="33">
        <f>G367</f>
        <v>0</v>
      </c>
      <c r="H365" s="33">
        <f>H367</f>
        <v>2500000</v>
      </c>
      <c r="I365" s="27">
        <f>I367</f>
        <v>2500000</v>
      </c>
      <c r="J365" s="3"/>
    </row>
    <row r="366" spans="1:10" s="4" customFormat="1" ht="20.25" customHeight="1" x14ac:dyDescent="0.2">
      <c r="A366" s="24"/>
      <c r="B366" s="24"/>
      <c r="C366" s="30"/>
      <c r="D366" s="24"/>
      <c r="E366" s="32" t="s">
        <v>5</v>
      </c>
      <c r="F366" s="55"/>
      <c r="G366" s="33"/>
      <c r="H366" s="33"/>
      <c r="I366" s="27"/>
      <c r="J366" s="3"/>
    </row>
    <row r="367" spans="1:10" s="4" customFormat="1" ht="55.5" customHeight="1" x14ac:dyDescent="0.2">
      <c r="A367" s="24" t="s">
        <v>450</v>
      </c>
      <c r="B367" s="24" t="s">
        <v>449</v>
      </c>
      <c r="C367" s="30"/>
      <c r="D367" s="24" t="s">
        <v>26</v>
      </c>
      <c r="E367" s="32" t="s">
        <v>448</v>
      </c>
      <c r="F367" s="55"/>
      <c r="G367" s="33"/>
      <c r="H367" s="33">
        <v>2500000</v>
      </c>
      <c r="I367" s="27">
        <f>G367+H367</f>
        <v>2500000</v>
      </c>
      <c r="J367" s="3"/>
    </row>
    <row r="368" spans="1:10" s="4" customFormat="1" ht="42.75" x14ac:dyDescent="0.2">
      <c r="A368" s="24"/>
      <c r="B368" s="24"/>
      <c r="C368" s="30"/>
      <c r="D368" s="24"/>
      <c r="E368" s="32"/>
      <c r="F368" s="55" t="s">
        <v>173</v>
      </c>
      <c r="G368" s="27">
        <f>G370</f>
        <v>0</v>
      </c>
      <c r="H368" s="27">
        <f>H370</f>
        <v>13618643</v>
      </c>
      <c r="I368" s="27">
        <f>I370</f>
        <v>13618643</v>
      </c>
      <c r="J368" s="3"/>
    </row>
    <row r="369" spans="1:10" s="4" customFormat="1" ht="13.5" customHeight="1" x14ac:dyDescent="0.2">
      <c r="A369" s="24"/>
      <c r="B369" s="24"/>
      <c r="C369" s="30"/>
      <c r="D369" s="24"/>
      <c r="E369" s="32"/>
      <c r="F369" s="28" t="s">
        <v>5</v>
      </c>
      <c r="G369" s="33"/>
      <c r="H369" s="33"/>
      <c r="I369" s="27"/>
      <c r="J369" s="3"/>
    </row>
    <row r="370" spans="1:10" s="4" customFormat="1" ht="42.75" customHeight="1" x14ac:dyDescent="0.2">
      <c r="A370" s="30" t="s">
        <v>314</v>
      </c>
      <c r="B370" s="30"/>
      <c r="C370" s="30" t="s">
        <v>22</v>
      </c>
      <c r="D370" s="30"/>
      <c r="E370" s="31" t="s">
        <v>418</v>
      </c>
      <c r="F370" s="28"/>
      <c r="G370" s="27">
        <f t="shared" ref="G370:I371" si="14">G371</f>
        <v>0</v>
      </c>
      <c r="H370" s="27">
        <f t="shared" si="14"/>
        <v>13618643</v>
      </c>
      <c r="I370" s="27">
        <f t="shared" si="14"/>
        <v>13618643</v>
      </c>
      <c r="J370" s="3"/>
    </row>
    <row r="371" spans="1:10" s="4" customFormat="1" ht="44.25" customHeight="1" x14ac:dyDescent="0.2">
      <c r="A371" s="30" t="s">
        <v>315</v>
      </c>
      <c r="B371" s="30"/>
      <c r="C371" s="30" t="s">
        <v>22</v>
      </c>
      <c r="D371" s="30"/>
      <c r="E371" s="31" t="s">
        <v>418</v>
      </c>
      <c r="F371" s="28"/>
      <c r="G371" s="27">
        <f t="shared" si="14"/>
        <v>0</v>
      </c>
      <c r="H371" s="27">
        <f t="shared" si="14"/>
        <v>13618643</v>
      </c>
      <c r="I371" s="27">
        <f t="shared" si="14"/>
        <v>13618643</v>
      </c>
      <c r="J371" s="3"/>
    </row>
    <row r="372" spans="1:10" s="4" customFormat="1" ht="22.5" customHeight="1" x14ac:dyDescent="0.2">
      <c r="A372" s="24" t="s">
        <v>316</v>
      </c>
      <c r="B372" s="24">
        <v>6310</v>
      </c>
      <c r="C372" s="24">
        <v>150101</v>
      </c>
      <c r="D372" s="24" t="s">
        <v>7</v>
      </c>
      <c r="E372" s="25" t="s">
        <v>306</v>
      </c>
      <c r="F372" s="28"/>
      <c r="G372" s="33">
        <v>0</v>
      </c>
      <c r="H372" s="33">
        <v>13618643</v>
      </c>
      <c r="I372" s="27">
        <f>G372+H372</f>
        <v>13618643</v>
      </c>
      <c r="J372" s="3"/>
    </row>
    <row r="373" spans="1:10" s="4" customFormat="1" ht="51.75" customHeight="1" x14ac:dyDescent="0.2">
      <c r="A373" s="24"/>
      <c r="B373" s="24"/>
      <c r="C373" s="24"/>
      <c r="D373" s="24"/>
      <c r="E373" s="46"/>
      <c r="F373" s="55" t="s">
        <v>537</v>
      </c>
      <c r="G373" s="27">
        <f>G375</f>
        <v>2000000</v>
      </c>
      <c r="H373" s="27">
        <f>H375</f>
        <v>0</v>
      </c>
      <c r="I373" s="27">
        <f>I375</f>
        <v>2000000</v>
      </c>
      <c r="J373" s="3"/>
    </row>
    <row r="374" spans="1:10" s="4" customFormat="1" ht="15" customHeight="1" x14ac:dyDescent="0.2">
      <c r="A374" s="24"/>
      <c r="B374" s="24"/>
      <c r="C374" s="24"/>
      <c r="D374" s="24"/>
      <c r="E374" s="46"/>
      <c r="F374" s="28" t="s">
        <v>5</v>
      </c>
      <c r="G374" s="33"/>
      <c r="H374" s="33"/>
      <c r="I374" s="27"/>
      <c r="J374" s="3"/>
    </row>
    <row r="375" spans="1:10" s="4" customFormat="1" ht="15" customHeight="1" x14ac:dyDescent="0.2">
      <c r="A375" s="30" t="s">
        <v>230</v>
      </c>
      <c r="B375" s="30"/>
      <c r="C375" s="30" t="s">
        <v>121</v>
      </c>
      <c r="D375" s="30"/>
      <c r="E375" s="31" t="s">
        <v>6</v>
      </c>
      <c r="F375" s="28"/>
      <c r="G375" s="27">
        <f t="shared" ref="G375:I376" si="15">G376</f>
        <v>2000000</v>
      </c>
      <c r="H375" s="27">
        <f t="shared" si="15"/>
        <v>0</v>
      </c>
      <c r="I375" s="27">
        <f t="shared" si="15"/>
        <v>2000000</v>
      </c>
      <c r="J375" s="3"/>
    </row>
    <row r="376" spans="1:10" s="4" customFormat="1" ht="15" customHeight="1" x14ac:dyDescent="0.2">
      <c r="A376" s="30" t="s">
        <v>231</v>
      </c>
      <c r="B376" s="30"/>
      <c r="C376" s="30" t="s">
        <v>121</v>
      </c>
      <c r="D376" s="30"/>
      <c r="E376" s="31" t="s">
        <v>6</v>
      </c>
      <c r="F376" s="28"/>
      <c r="G376" s="27">
        <f t="shared" si="15"/>
        <v>2000000</v>
      </c>
      <c r="H376" s="27">
        <f t="shared" si="15"/>
        <v>0</v>
      </c>
      <c r="I376" s="27">
        <f t="shared" si="15"/>
        <v>2000000</v>
      </c>
      <c r="J376" s="3"/>
    </row>
    <row r="377" spans="1:10" s="4" customFormat="1" ht="15" customHeight="1" x14ac:dyDescent="0.2">
      <c r="A377" s="24" t="s">
        <v>232</v>
      </c>
      <c r="B377" s="24" t="s">
        <v>229</v>
      </c>
      <c r="C377" s="30"/>
      <c r="D377" s="24" t="s">
        <v>26</v>
      </c>
      <c r="E377" s="32" t="s">
        <v>435</v>
      </c>
      <c r="F377" s="28"/>
      <c r="G377" s="33">
        <f>G379</f>
        <v>2000000</v>
      </c>
      <c r="H377" s="33">
        <f>H379</f>
        <v>0</v>
      </c>
      <c r="I377" s="27">
        <f>I379</f>
        <v>2000000</v>
      </c>
      <c r="J377" s="3"/>
    </row>
    <row r="378" spans="1:10" s="4" customFormat="1" ht="21.75" customHeight="1" x14ac:dyDescent="0.2">
      <c r="A378" s="24"/>
      <c r="B378" s="24"/>
      <c r="C378" s="24"/>
      <c r="D378" s="24"/>
      <c r="E378" s="32" t="s">
        <v>5</v>
      </c>
      <c r="F378" s="55"/>
      <c r="G378" s="33"/>
      <c r="H378" s="33"/>
      <c r="I378" s="27"/>
      <c r="J378" s="3"/>
    </row>
    <row r="379" spans="1:10" s="4" customFormat="1" ht="77.25" customHeight="1" x14ac:dyDescent="0.2">
      <c r="A379" s="24" t="s">
        <v>441</v>
      </c>
      <c r="B379" s="24" t="s">
        <v>442</v>
      </c>
      <c r="C379" s="24"/>
      <c r="D379" s="24" t="s">
        <v>26</v>
      </c>
      <c r="E379" s="32" t="s">
        <v>440</v>
      </c>
      <c r="F379" s="55"/>
      <c r="G379" s="33">
        <v>2000000</v>
      </c>
      <c r="H379" s="33"/>
      <c r="I379" s="27">
        <f>G379+H379</f>
        <v>2000000</v>
      </c>
      <c r="J379" s="3"/>
    </row>
    <row r="380" spans="1:10" s="4" customFormat="1" ht="40.5" customHeight="1" x14ac:dyDescent="0.2">
      <c r="A380" s="24"/>
      <c r="B380" s="24"/>
      <c r="C380" s="24"/>
      <c r="D380" s="24"/>
      <c r="E380" s="32"/>
      <c r="F380" s="55" t="s">
        <v>526</v>
      </c>
      <c r="G380" s="27">
        <f>G382+G386</f>
        <v>3452400</v>
      </c>
      <c r="H380" s="27">
        <f>H382+H386</f>
        <v>0</v>
      </c>
      <c r="I380" s="27">
        <f>I382+I386</f>
        <v>3452400</v>
      </c>
      <c r="J380" s="3"/>
    </row>
    <row r="381" spans="1:10" s="4" customFormat="1" ht="15" customHeight="1" x14ac:dyDescent="0.2">
      <c r="A381" s="24"/>
      <c r="B381" s="24"/>
      <c r="C381" s="24"/>
      <c r="D381" s="24"/>
      <c r="E381" s="46"/>
      <c r="F381" s="28" t="s">
        <v>5</v>
      </c>
      <c r="G381" s="33"/>
      <c r="H381" s="33"/>
      <c r="I381" s="27"/>
      <c r="J381" s="3"/>
    </row>
    <row r="382" spans="1:10" s="4" customFormat="1" ht="35.25" customHeight="1" x14ac:dyDescent="0.2">
      <c r="A382" s="30" t="s">
        <v>289</v>
      </c>
      <c r="B382" s="30"/>
      <c r="C382" s="30" t="s">
        <v>62</v>
      </c>
      <c r="D382" s="30"/>
      <c r="E382" s="31" t="s">
        <v>102</v>
      </c>
      <c r="F382" s="28"/>
      <c r="G382" s="27">
        <f>G383</f>
        <v>2852400</v>
      </c>
      <c r="H382" s="27">
        <f>H383</f>
        <v>0</v>
      </c>
      <c r="I382" s="27">
        <f>I383</f>
        <v>2852400</v>
      </c>
      <c r="J382" s="3"/>
    </row>
    <row r="383" spans="1:10" s="4" customFormat="1" ht="36.75" customHeight="1" x14ac:dyDescent="0.2">
      <c r="A383" s="30" t="s">
        <v>290</v>
      </c>
      <c r="B383" s="30"/>
      <c r="C383" s="30" t="s">
        <v>62</v>
      </c>
      <c r="D383" s="30"/>
      <c r="E383" s="31" t="s">
        <v>102</v>
      </c>
      <c r="F383" s="28"/>
      <c r="G383" s="27">
        <f>G384+G385</f>
        <v>2852400</v>
      </c>
      <c r="H383" s="27">
        <f>H384+H385</f>
        <v>0</v>
      </c>
      <c r="I383" s="27">
        <f>I384+I385</f>
        <v>2852400</v>
      </c>
      <c r="J383" s="3"/>
    </row>
    <row r="384" spans="1:10" s="4" customFormat="1" ht="39" customHeight="1" x14ac:dyDescent="0.2">
      <c r="A384" s="24" t="s">
        <v>294</v>
      </c>
      <c r="B384" s="24" t="s">
        <v>402</v>
      </c>
      <c r="C384" s="24" t="s">
        <v>403</v>
      </c>
      <c r="D384" s="24" t="s">
        <v>65</v>
      </c>
      <c r="E384" s="25" t="s">
        <v>295</v>
      </c>
      <c r="F384" s="28"/>
      <c r="G384" s="33">
        <v>2452400</v>
      </c>
      <c r="H384" s="33">
        <v>0</v>
      </c>
      <c r="I384" s="27">
        <f>H384+G384</f>
        <v>2452400</v>
      </c>
      <c r="J384" s="3"/>
    </row>
    <row r="385" spans="1:10" s="4" customFormat="1" ht="39" customHeight="1" x14ac:dyDescent="0.2">
      <c r="A385" s="24" t="s">
        <v>298</v>
      </c>
      <c r="B385" s="24" t="s">
        <v>498</v>
      </c>
      <c r="C385" s="24"/>
      <c r="D385" s="24" t="s">
        <v>66</v>
      </c>
      <c r="E385" s="25" t="s">
        <v>499</v>
      </c>
      <c r="F385" s="28"/>
      <c r="G385" s="33">
        <v>400000</v>
      </c>
      <c r="H385" s="33">
        <v>0</v>
      </c>
      <c r="I385" s="27">
        <f>H385+G385</f>
        <v>400000</v>
      </c>
      <c r="J385" s="3"/>
    </row>
    <row r="386" spans="1:10" s="4" customFormat="1" ht="36" customHeight="1" x14ac:dyDescent="0.2">
      <c r="A386" s="30" t="s">
        <v>280</v>
      </c>
      <c r="B386" s="30"/>
      <c r="C386" s="30" t="s">
        <v>57</v>
      </c>
      <c r="D386" s="30"/>
      <c r="E386" s="31" t="s">
        <v>417</v>
      </c>
      <c r="F386" s="28"/>
      <c r="G386" s="27">
        <f t="shared" ref="G386:I387" si="16">G387</f>
        <v>600000</v>
      </c>
      <c r="H386" s="27">
        <f t="shared" si="16"/>
        <v>0</v>
      </c>
      <c r="I386" s="27">
        <f t="shared" si="16"/>
        <v>600000</v>
      </c>
      <c r="J386" s="3"/>
    </row>
    <row r="387" spans="1:10" s="4" customFormat="1" ht="39" customHeight="1" x14ac:dyDescent="0.2">
      <c r="A387" s="30" t="s">
        <v>281</v>
      </c>
      <c r="B387" s="30"/>
      <c r="C387" s="30" t="s">
        <v>57</v>
      </c>
      <c r="D387" s="30"/>
      <c r="E387" s="31" t="s">
        <v>417</v>
      </c>
      <c r="F387" s="28"/>
      <c r="G387" s="27">
        <f t="shared" si="16"/>
        <v>600000</v>
      </c>
      <c r="H387" s="27">
        <f t="shared" si="16"/>
        <v>0</v>
      </c>
      <c r="I387" s="27">
        <f t="shared" si="16"/>
        <v>600000</v>
      </c>
      <c r="J387" s="3"/>
    </row>
    <row r="388" spans="1:10" s="4" customFormat="1" ht="46.5" customHeight="1" x14ac:dyDescent="0.2">
      <c r="A388" s="24" t="s">
        <v>300</v>
      </c>
      <c r="B388" s="24" t="s">
        <v>402</v>
      </c>
      <c r="C388" s="24" t="s">
        <v>403</v>
      </c>
      <c r="D388" s="24" t="s">
        <v>65</v>
      </c>
      <c r="E388" s="25" t="s">
        <v>295</v>
      </c>
      <c r="F388" s="28"/>
      <c r="G388" s="33">
        <f>600000</f>
        <v>600000</v>
      </c>
      <c r="H388" s="33"/>
      <c r="I388" s="27">
        <f>G388+H388</f>
        <v>600000</v>
      </c>
      <c r="J388" s="3"/>
    </row>
    <row r="389" spans="1:10" s="4" customFormat="1" ht="73.5" customHeight="1" x14ac:dyDescent="0.2">
      <c r="A389" s="24"/>
      <c r="B389" s="24"/>
      <c r="C389" s="24"/>
      <c r="D389" s="24"/>
      <c r="E389" s="25"/>
      <c r="F389" s="55" t="s">
        <v>538</v>
      </c>
      <c r="G389" s="27">
        <f>G391</f>
        <v>1954400</v>
      </c>
      <c r="H389" s="27">
        <f>H391</f>
        <v>0</v>
      </c>
      <c r="I389" s="27">
        <f>I391</f>
        <v>1954400</v>
      </c>
      <c r="J389" s="3"/>
    </row>
    <row r="390" spans="1:10" s="4" customFormat="1" ht="20.25" customHeight="1" x14ac:dyDescent="0.2">
      <c r="A390" s="24"/>
      <c r="B390" s="24"/>
      <c r="C390" s="24"/>
      <c r="D390" s="24"/>
      <c r="E390" s="25"/>
      <c r="F390" s="28" t="s">
        <v>5</v>
      </c>
      <c r="G390" s="33"/>
      <c r="H390" s="33"/>
      <c r="I390" s="27"/>
      <c r="J390" s="3"/>
    </row>
    <row r="391" spans="1:10" s="4" customFormat="1" ht="20.25" customHeight="1" x14ac:dyDescent="0.2">
      <c r="A391" s="30" t="s">
        <v>230</v>
      </c>
      <c r="B391" s="30"/>
      <c r="C391" s="30" t="s">
        <v>121</v>
      </c>
      <c r="D391" s="30"/>
      <c r="E391" s="31" t="s">
        <v>6</v>
      </c>
      <c r="F391" s="28"/>
      <c r="G391" s="27">
        <f t="shared" ref="G391:I393" si="17">G392</f>
        <v>1954400</v>
      </c>
      <c r="H391" s="27">
        <f t="shared" si="17"/>
        <v>0</v>
      </c>
      <c r="I391" s="27">
        <f t="shared" si="17"/>
        <v>1954400</v>
      </c>
      <c r="J391" s="3"/>
    </row>
    <row r="392" spans="1:10" s="4" customFormat="1" ht="20.25" customHeight="1" x14ac:dyDescent="0.2">
      <c r="A392" s="30" t="s">
        <v>231</v>
      </c>
      <c r="B392" s="30"/>
      <c r="C392" s="30" t="s">
        <v>121</v>
      </c>
      <c r="D392" s="30"/>
      <c r="E392" s="31" t="s">
        <v>6</v>
      </c>
      <c r="F392" s="28"/>
      <c r="G392" s="27">
        <f t="shared" si="17"/>
        <v>1954400</v>
      </c>
      <c r="H392" s="27">
        <f t="shared" si="17"/>
        <v>0</v>
      </c>
      <c r="I392" s="27">
        <f t="shared" si="17"/>
        <v>1954400</v>
      </c>
      <c r="J392" s="3"/>
    </row>
    <row r="393" spans="1:10" s="4" customFormat="1" ht="20.25" customHeight="1" x14ac:dyDescent="0.2">
      <c r="A393" s="24" t="s">
        <v>468</v>
      </c>
      <c r="B393" s="24" t="s">
        <v>467</v>
      </c>
      <c r="C393" s="30"/>
      <c r="D393" s="30"/>
      <c r="E393" s="48" t="s">
        <v>465</v>
      </c>
      <c r="F393" s="28"/>
      <c r="G393" s="33">
        <f t="shared" si="17"/>
        <v>1954400</v>
      </c>
      <c r="H393" s="33">
        <f t="shared" si="17"/>
        <v>0</v>
      </c>
      <c r="I393" s="27">
        <f t="shared" si="17"/>
        <v>1954400</v>
      </c>
      <c r="J393" s="3"/>
    </row>
    <row r="394" spans="1:10" s="4" customFormat="1" ht="20.25" customHeight="1" x14ac:dyDescent="0.2">
      <c r="A394" s="24" t="s">
        <v>471</v>
      </c>
      <c r="B394" s="24" t="s">
        <v>469</v>
      </c>
      <c r="C394" s="30"/>
      <c r="D394" s="24" t="s">
        <v>470</v>
      </c>
      <c r="E394" s="48" t="s">
        <v>466</v>
      </c>
      <c r="F394" s="28"/>
      <c r="G394" s="33">
        <v>1954400</v>
      </c>
      <c r="H394" s="33">
        <v>0</v>
      </c>
      <c r="I394" s="27">
        <f>G394+H394</f>
        <v>1954400</v>
      </c>
      <c r="J394" s="3"/>
    </row>
    <row r="395" spans="1:10" s="4" customFormat="1" ht="45.75" customHeight="1" x14ac:dyDescent="0.2">
      <c r="A395" s="24"/>
      <c r="B395" s="24"/>
      <c r="C395" s="30"/>
      <c r="D395" s="24"/>
      <c r="E395" s="48"/>
      <c r="F395" s="55" t="s">
        <v>539</v>
      </c>
      <c r="G395" s="27">
        <f>G397</f>
        <v>920000</v>
      </c>
      <c r="H395" s="27">
        <f>H397</f>
        <v>0</v>
      </c>
      <c r="I395" s="27">
        <f>I397</f>
        <v>920000</v>
      </c>
      <c r="J395" s="3"/>
    </row>
    <row r="396" spans="1:10" s="4" customFormat="1" ht="20.25" customHeight="1" x14ac:dyDescent="0.2">
      <c r="A396" s="24"/>
      <c r="B396" s="24"/>
      <c r="C396" s="30"/>
      <c r="D396" s="24"/>
      <c r="E396" s="48"/>
      <c r="F396" s="28" t="s">
        <v>5</v>
      </c>
      <c r="G396" s="33"/>
      <c r="H396" s="33"/>
      <c r="I396" s="27"/>
      <c r="J396" s="3"/>
    </row>
    <row r="397" spans="1:10" s="4" customFormat="1" ht="44.25" customHeight="1" x14ac:dyDescent="0.2">
      <c r="A397" s="30" t="s">
        <v>202</v>
      </c>
      <c r="B397" s="24"/>
      <c r="C397" s="24"/>
      <c r="D397" s="24"/>
      <c r="E397" s="31" t="s">
        <v>80</v>
      </c>
      <c r="F397" s="28"/>
      <c r="G397" s="27">
        <f t="shared" ref="G397:I398" si="18">G398</f>
        <v>920000</v>
      </c>
      <c r="H397" s="27">
        <f t="shared" si="18"/>
        <v>0</v>
      </c>
      <c r="I397" s="27">
        <f t="shared" si="18"/>
        <v>920000</v>
      </c>
      <c r="J397" s="3"/>
    </row>
    <row r="398" spans="1:10" s="4" customFormat="1" ht="39.75" customHeight="1" x14ac:dyDescent="0.2">
      <c r="A398" s="30" t="s">
        <v>203</v>
      </c>
      <c r="B398" s="24"/>
      <c r="C398" s="24"/>
      <c r="D398" s="24"/>
      <c r="E398" s="31" t="s">
        <v>80</v>
      </c>
      <c r="F398" s="28"/>
      <c r="G398" s="27">
        <f t="shared" si="18"/>
        <v>920000</v>
      </c>
      <c r="H398" s="27">
        <f t="shared" si="18"/>
        <v>0</v>
      </c>
      <c r="I398" s="27">
        <f t="shared" si="18"/>
        <v>920000</v>
      </c>
      <c r="J398" s="3"/>
    </row>
    <row r="399" spans="1:10" s="4" customFormat="1" ht="20.25" customHeight="1" x14ac:dyDescent="0.2">
      <c r="A399" s="24" t="s">
        <v>327</v>
      </c>
      <c r="B399" s="24" t="s">
        <v>506</v>
      </c>
      <c r="C399" s="30"/>
      <c r="D399" s="24" t="s">
        <v>55</v>
      </c>
      <c r="E399" s="48" t="s">
        <v>328</v>
      </c>
      <c r="F399" s="28"/>
      <c r="G399" s="33">
        <v>920000</v>
      </c>
      <c r="H399" s="33">
        <v>0</v>
      </c>
      <c r="I399" s="27">
        <f>G399+H399</f>
        <v>920000</v>
      </c>
      <c r="J399" s="3"/>
    </row>
    <row r="400" spans="1:10" s="4" customFormat="1" ht="57" x14ac:dyDescent="0.2">
      <c r="A400" s="24"/>
      <c r="B400" s="24"/>
      <c r="C400" s="30"/>
      <c r="D400" s="24"/>
      <c r="E400" s="48"/>
      <c r="F400" s="64" t="s">
        <v>540</v>
      </c>
      <c r="G400" s="27">
        <f>G402</f>
        <v>5500000</v>
      </c>
      <c r="H400" s="27">
        <f>H402</f>
        <v>4500000</v>
      </c>
      <c r="I400" s="27">
        <f>G400+H400</f>
        <v>10000000</v>
      </c>
      <c r="J400" s="3"/>
    </row>
    <row r="401" spans="1:10" s="4" customFormat="1" ht="15" customHeight="1" x14ac:dyDescent="0.2">
      <c r="A401" s="24"/>
      <c r="B401" s="24"/>
      <c r="C401" s="24"/>
      <c r="D401" s="24"/>
      <c r="E401" s="46"/>
      <c r="F401" s="28" t="s">
        <v>5</v>
      </c>
      <c r="G401" s="33"/>
      <c r="H401" s="33"/>
      <c r="I401" s="33"/>
      <c r="J401" s="3"/>
    </row>
    <row r="402" spans="1:10" s="4" customFormat="1" ht="28.5" customHeight="1" x14ac:dyDescent="0.2">
      <c r="A402" s="30" t="s">
        <v>361</v>
      </c>
      <c r="B402" s="24"/>
      <c r="C402" s="24"/>
      <c r="D402" s="24"/>
      <c r="E402" s="31" t="s">
        <v>164</v>
      </c>
      <c r="F402" s="28"/>
      <c r="G402" s="27">
        <f>G403</f>
        <v>5500000</v>
      </c>
      <c r="H402" s="27">
        <f>H403</f>
        <v>4500000</v>
      </c>
      <c r="I402" s="27">
        <f>G402+H402</f>
        <v>10000000</v>
      </c>
      <c r="J402" s="3"/>
    </row>
    <row r="403" spans="1:10" s="4" customFormat="1" ht="33.75" customHeight="1" x14ac:dyDescent="0.2">
      <c r="A403" s="30" t="s">
        <v>362</v>
      </c>
      <c r="B403" s="24"/>
      <c r="C403" s="24"/>
      <c r="D403" s="24"/>
      <c r="E403" s="31" t="s">
        <v>164</v>
      </c>
      <c r="F403" s="28"/>
      <c r="G403" s="27">
        <f>G404</f>
        <v>5500000</v>
      </c>
      <c r="H403" s="27">
        <f>H404</f>
        <v>4500000</v>
      </c>
      <c r="I403" s="27">
        <f>G403+H403</f>
        <v>10000000</v>
      </c>
      <c r="J403" s="3"/>
    </row>
    <row r="404" spans="1:10" s="4" customFormat="1" ht="45" x14ac:dyDescent="0.2">
      <c r="A404" s="24" t="s">
        <v>363</v>
      </c>
      <c r="B404" s="24" t="s">
        <v>508</v>
      </c>
      <c r="C404" s="24"/>
      <c r="D404" s="24" t="s">
        <v>26</v>
      </c>
      <c r="E404" s="46" t="s">
        <v>338</v>
      </c>
      <c r="F404" s="28"/>
      <c r="G404" s="33">
        <v>5500000</v>
      </c>
      <c r="H404" s="33">
        <v>4500000</v>
      </c>
      <c r="I404" s="27">
        <f>G404+H404</f>
        <v>10000000</v>
      </c>
      <c r="J404" s="3"/>
    </row>
    <row r="405" spans="1:10" s="4" customFormat="1" ht="57" x14ac:dyDescent="0.2">
      <c r="A405" s="24"/>
      <c r="B405" s="24"/>
      <c r="C405" s="30"/>
      <c r="D405" s="24"/>
      <c r="E405" s="48"/>
      <c r="F405" s="64" t="s">
        <v>172</v>
      </c>
      <c r="G405" s="27">
        <f>G407</f>
        <v>6000000</v>
      </c>
      <c r="H405" s="27">
        <f>H407</f>
        <v>4000000</v>
      </c>
      <c r="I405" s="27">
        <f>G405+H405</f>
        <v>10000000</v>
      </c>
      <c r="J405" s="3"/>
    </row>
    <row r="406" spans="1:10" s="4" customFormat="1" ht="15" customHeight="1" x14ac:dyDescent="0.2">
      <c r="A406" s="24"/>
      <c r="B406" s="24"/>
      <c r="C406" s="24"/>
      <c r="D406" s="24"/>
      <c r="E406" s="46"/>
      <c r="F406" s="28" t="s">
        <v>5</v>
      </c>
      <c r="G406" s="33"/>
      <c r="H406" s="33"/>
      <c r="I406" s="33"/>
      <c r="J406" s="3"/>
    </row>
    <row r="407" spans="1:10" s="4" customFormat="1" ht="28.5" x14ac:dyDescent="0.2">
      <c r="A407" s="30" t="s">
        <v>356</v>
      </c>
      <c r="B407" s="24"/>
      <c r="C407" s="24"/>
      <c r="D407" s="24"/>
      <c r="E407" s="31" t="s">
        <v>155</v>
      </c>
      <c r="F407" s="28"/>
      <c r="G407" s="27">
        <f>G408</f>
        <v>6000000</v>
      </c>
      <c r="H407" s="27">
        <f>H408</f>
        <v>4000000</v>
      </c>
      <c r="I407" s="27">
        <f>G407+H407</f>
        <v>10000000</v>
      </c>
      <c r="J407" s="3"/>
    </row>
    <row r="408" spans="1:10" s="4" customFormat="1" ht="28.5" x14ac:dyDescent="0.2">
      <c r="A408" s="30" t="s">
        <v>357</v>
      </c>
      <c r="B408" s="24"/>
      <c r="C408" s="24"/>
      <c r="D408" s="24"/>
      <c r="E408" s="31" t="s">
        <v>155</v>
      </c>
      <c r="F408" s="28"/>
      <c r="G408" s="27">
        <f>G409</f>
        <v>6000000</v>
      </c>
      <c r="H408" s="27">
        <f>H409</f>
        <v>4000000</v>
      </c>
      <c r="I408" s="27">
        <f>G408+H408</f>
        <v>10000000</v>
      </c>
      <c r="J408" s="3"/>
    </row>
    <row r="409" spans="1:10" s="4" customFormat="1" ht="45" x14ac:dyDescent="0.2">
      <c r="A409" s="24" t="s">
        <v>359</v>
      </c>
      <c r="B409" s="24" t="s">
        <v>508</v>
      </c>
      <c r="C409" s="24"/>
      <c r="D409" s="24" t="s">
        <v>26</v>
      </c>
      <c r="E409" s="46" t="s">
        <v>338</v>
      </c>
      <c r="F409" s="28"/>
      <c r="G409" s="33">
        <v>6000000</v>
      </c>
      <c r="H409" s="33">
        <v>4000000</v>
      </c>
      <c r="I409" s="27">
        <f>G409+H409</f>
        <v>10000000</v>
      </c>
      <c r="J409" s="3"/>
    </row>
    <row r="410" spans="1:10" s="4" customFormat="1" ht="76.5" customHeight="1" x14ac:dyDescent="0.2">
      <c r="A410" s="24"/>
      <c r="B410" s="24"/>
      <c r="C410" s="24"/>
      <c r="D410" s="24"/>
      <c r="E410" s="46"/>
      <c r="F410" s="64" t="s">
        <v>541</v>
      </c>
      <c r="G410" s="27">
        <f>G412</f>
        <v>800000</v>
      </c>
      <c r="H410" s="27">
        <f>H412</f>
        <v>1500000</v>
      </c>
      <c r="I410" s="27">
        <f>I412</f>
        <v>2300000</v>
      </c>
      <c r="J410" s="3"/>
    </row>
    <row r="411" spans="1:10" s="4" customFormat="1" ht="15" x14ac:dyDescent="0.2">
      <c r="A411" s="24"/>
      <c r="B411" s="24"/>
      <c r="C411" s="24"/>
      <c r="D411" s="24"/>
      <c r="E411" s="46"/>
      <c r="F411" s="28" t="s">
        <v>5</v>
      </c>
      <c r="G411" s="33"/>
      <c r="H411" s="33"/>
      <c r="I411" s="33"/>
      <c r="J411" s="3"/>
    </row>
    <row r="412" spans="1:10" s="4" customFormat="1" ht="32.25" customHeight="1" x14ac:dyDescent="0.2">
      <c r="A412" s="30" t="s">
        <v>197</v>
      </c>
      <c r="B412" s="24"/>
      <c r="C412" s="24"/>
      <c r="D412" s="24"/>
      <c r="E412" s="31" t="s">
        <v>104</v>
      </c>
      <c r="F412" s="28"/>
      <c r="G412" s="27">
        <f t="shared" ref="G412:I413" si="19">G413</f>
        <v>800000</v>
      </c>
      <c r="H412" s="27">
        <f t="shared" si="19"/>
        <v>1500000</v>
      </c>
      <c r="I412" s="27">
        <f t="shared" si="19"/>
        <v>2300000</v>
      </c>
      <c r="J412" s="3"/>
    </row>
    <row r="413" spans="1:10" s="4" customFormat="1" ht="28.5" x14ac:dyDescent="0.2">
      <c r="A413" s="30" t="s">
        <v>198</v>
      </c>
      <c r="B413" s="24"/>
      <c r="C413" s="24"/>
      <c r="D413" s="24"/>
      <c r="E413" s="31" t="s">
        <v>104</v>
      </c>
      <c r="F413" s="28"/>
      <c r="G413" s="27">
        <f t="shared" si="19"/>
        <v>800000</v>
      </c>
      <c r="H413" s="27">
        <f t="shared" si="19"/>
        <v>1500000</v>
      </c>
      <c r="I413" s="27">
        <f t="shared" si="19"/>
        <v>2300000</v>
      </c>
      <c r="J413" s="3"/>
    </row>
    <row r="414" spans="1:10" s="4" customFormat="1" ht="45" x14ac:dyDescent="0.2">
      <c r="A414" s="24" t="s">
        <v>360</v>
      </c>
      <c r="B414" s="24" t="s">
        <v>508</v>
      </c>
      <c r="C414" s="24"/>
      <c r="D414" s="24" t="s">
        <v>26</v>
      </c>
      <c r="E414" s="46" t="s">
        <v>338</v>
      </c>
      <c r="F414" s="28"/>
      <c r="G414" s="33">
        <v>800000</v>
      </c>
      <c r="H414" s="33">
        <v>1500000</v>
      </c>
      <c r="I414" s="27">
        <f>G414+H414</f>
        <v>2300000</v>
      </c>
      <c r="J414" s="3"/>
    </row>
    <row r="415" spans="1:10" s="4" customFormat="1" ht="54" customHeight="1" x14ac:dyDescent="0.2">
      <c r="A415" s="24"/>
      <c r="B415" s="24"/>
      <c r="C415" s="24"/>
      <c r="D415" s="24"/>
      <c r="E415" s="46"/>
      <c r="F415" s="64" t="s">
        <v>543</v>
      </c>
      <c r="G415" s="27">
        <f>G417</f>
        <v>500000</v>
      </c>
      <c r="H415" s="27">
        <f>H417</f>
        <v>0</v>
      </c>
      <c r="I415" s="27">
        <f>I417</f>
        <v>500000</v>
      </c>
      <c r="J415" s="3"/>
    </row>
    <row r="416" spans="1:10" s="4" customFormat="1" ht="15" x14ac:dyDescent="0.2">
      <c r="A416" s="24"/>
      <c r="B416" s="24"/>
      <c r="C416" s="24"/>
      <c r="D416" s="24"/>
      <c r="E416" s="46"/>
      <c r="F416" s="28" t="s">
        <v>5</v>
      </c>
      <c r="G416" s="33"/>
      <c r="H416" s="33"/>
      <c r="I416" s="33"/>
      <c r="J416" s="3"/>
    </row>
    <row r="417" spans="1:11" s="4" customFormat="1" ht="42.75" x14ac:dyDescent="0.2">
      <c r="A417" s="30" t="s">
        <v>351</v>
      </c>
      <c r="B417" s="30"/>
      <c r="C417" s="30" t="s">
        <v>119</v>
      </c>
      <c r="D417" s="30"/>
      <c r="E417" s="31" t="s">
        <v>120</v>
      </c>
      <c r="F417" s="28"/>
      <c r="G417" s="27">
        <f t="shared" ref="G417:I418" si="20">G418</f>
        <v>500000</v>
      </c>
      <c r="H417" s="27">
        <f t="shared" si="20"/>
        <v>0</v>
      </c>
      <c r="I417" s="27">
        <f t="shared" si="20"/>
        <v>500000</v>
      </c>
      <c r="J417" s="3"/>
    </row>
    <row r="418" spans="1:11" s="4" customFormat="1" ht="42.75" x14ac:dyDescent="0.2">
      <c r="A418" s="30" t="s">
        <v>352</v>
      </c>
      <c r="B418" s="30"/>
      <c r="C418" s="30" t="s">
        <v>119</v>
      </c>
      <c r="D418" s="30"/>
      <c r="E418" s="31" t="s">
        <v>120</v>
      </c>
      <c r="F418" s="28"/>
      <c r="G418" s="27">
        <f t="shared" si="20"/>
        <v>500000</v>
      </c>
      <c r="H418" s="27">
        <f t="shared" si="20"/>
        <v>0</v>
      </c>
      <c r="I418" s="27">
        <f t="shared" si="20"/>
        <v>500000</v>
      </c>
      <c r="J418" s="3"/>
    </row>
    <row r="419" spans="1:11" s="4" customFormat="1" ht="15" x14ac:dyDescent="0.2">
      <c r="A419" s="24" t="s">
        <v>353</v>
      </c>
      <c r="B419" s="24" t="s">
        <v>421</v>
      </c>
      <c r="C419" s="24" t="s">
        <v>19</v>
      </c>
      <c r="D419" s="24" t="s">
        <v>20</v>
      </c>
      <c r="E419" s="46" t="s">
        <v>21</v>
      </c>
      <c r="F419" s="28"/>
      <c r="G419" s="33">
        <v>500000</v>
      </c>
      <c r="H419" s="33">
        <v>0</v>
      </c>
      <c r="I419" s="27">
        <f>G419+H419</f>
        <v>500000</v>
      </c>
      <c r="J419" s="3"/>
    </row>
    <row r="420" spans="1:11" s="4" customFormat="1" ht="48" customHeight="1" x14ac:dyDescent="0.2">
      <c r="A420" s="24"/>
      <c r="B420" s="24"/>
      <c r="C420" s="24"/>
      <c r="D420" s="24"/>
      <c r="E420" s="46"/>
      <c r="F420" s="64" t="s">
        <v>542</v>
      </c>
      <c r="G420" s="27">
        <f>G422</f>
        <v>2042000</v>
      </c>
      <c r="H420" s="27">
        <f>H422</f>
        <v>0</v>
      </c>
      <c r="I420" s="27">
        <f>I422</f>
        <v>2042000</v>
      </c>
      <c r="J420" s="3"/>
    </row>
    <row r="421" spans="1:11" s="4" customFormat="1" ht="15" x14ac:dyDescent="0.2">
      <c r="A421" s="24"/>
      <c r="B421" s="24"/>
      <c r="C421" s="24"/>
      <c r="D421" s="24"/>
      <c r="E421" s="46"/>
      <c r="F421" s="28" t="s">
        <v>5</v>
      </c>
      <c r="G421" s="33"/>
      <c r="H421" s="33"/>
      <c r="I421" s="27"/>
      <c r="J421" s="3"/>
    </row>
    <row r="422" spans="1:11" s="4" customFormat="1" ht="42.75" x14ac:dyDescent="0.2">
      <c r="A422" s="30" t="s">
        <v>351</v>
      </c>
      <c r="B422" s="30"/>
      <c r="C422" s="30" t="s">
        <v>119</v>
      </c>
      <c r="D422" s="30"/>
      <c r="E422" s="31" t="s">
        <v>120</v>
      </c>
      <c r="F422" s="28"/>
      <c r="G422" s="27">
        <f t="shared" ref="G422:I423" si="21">G423</f>
        <v>2042000</v>
      </c>
      <c r="H422" s="27">
        <f t="shared" si="21"/>
        <v>0</v>
      </c>
      <c r="I422" s="27">
        <f t="shared" si="21"/>
        <v>2042000</v>
      </c>
      <c r="J422" s="3"/>
    </row>
    <row r="423" spans="1:11" s="4" customFormat="1" ht="42.75" x14ac:dyDescent="0.2">
      <c r="A423" s="30" t="s">
        <v>352</v>
      </c>
      <c r="B423" s="30"/>
      <c r="C423" s="30" t="s">
        <v>119</v>
      </c>
      <c r="D423" s="30"/>
      <c r="E423" s="31" t="s">
        <v>120</v>
      </c>
      <c r="F423" s="28"/>
      <c r="G423" s="27">
        <f t="shared" si="21"/>
        <v>2042000</v>
      </c>
      <c r="H423" s="27">
        <f t="shared" si="21"/>
        <v>0</v>
      </c>
      <c r="I423" s="27">
        <f t="shared" si="21"/>
        <v>2042000</v>
      </c>
      <c r="J423" s="3"/>
    </row>
    <row r="424" spans="1:11" s="4" customFormat="1" ht="15" x14ac:dyDescent="0.2">
      <c r="A424" s="24" t="s">
        <v>353</v>
      </c>
      <c r="B424" s="24" t="s">
        <v>421</v>
      </c>
      <c r="C424" s="24" t="s">
        <v>19</v>
      </c>
      <c r="D424" s="24" t="s">
        <v>20</v>
      </c>
      <c r="E424" s="46" t="s">
        <v>21</v>
      </c>
      <c r="F424" s="28"/>
      <c r="G424" s="33">
        <v>2042000</v>
      </c>
      <c r="H424" s="33">
        <v>0</v>
      </c>
      <c r="I424" s="27">
        <f>G424+H424</f>
        <v>2042000</v>
      </c>
      <c r="J424" s="3"/>
    </row>
    <row r="425" spans="1:11" s="4" customFormat="1" ht="48" customHeight="1" x14ac:dyDescent="0.2">
      <c r="A425" s="24"/>
      <c r="B425" s="24"/>
      <c r="C425" s="24"/>
      <c r="D425" s="24"/>
      <c r="E425" s="46"/>
      <c r="F425" s="64" t="s">
        <v>148</v>
      </c>
      <c r="G425" s="27">
        <f>G427</f>
        <v>1000000</v>
      </c>
      <c r="H425" s="27">
        <f>H427</f>
        <v>0</v>
      </c>
      <c r="I425" s="27">
        <f>I427</f>
        <v>1000000</v>
      </c>
      <c r="J425" s="3"/>
    </row>
    <row r="426" spans="1:11" s="4" customFormat="1" ht="15" x14ac:dyDescent="0.2">
      <c r="A426" s="24"/>
      <c r="B426" s="24"/>
      <c r="C426" s="24"/>
      <c r="D426" s="24"/>
      <c r="E426" s="46"/>
      <c r="F426" s="28" t="s">
        <v>5</v>
      </c>
      <c r="G426" s="33"/>
      <c r="H426" s="33"/>
      <c r="I426" s="27"/>
      <c r="J426" s="3"/>
    </row>
    <row r="427" spans="1:11" s="4" customFormat="1" ht="42.75" x14ac:dyDescent="0.2">
      <c r="A427" s="30" t="s">
        <v>206</v>
      </c>
      <c r="B427" s="30"/>
      <c r="C427" s="30" t="s">
        <v>208</v>
      </c>
      <c r="D427" s="30"/>
      <c r="E427" s="31" t="s">
        <v>73</v>
      </c>
      <c r="F427" s="28"/>
      <c r="G427" s="27">
        <f t="shared" ref="G427:I428" si="22">G428</f>
        <v>1000000</v>
      </c>
      <c r="H427" s="27">
        <f t="shared" si="22"/>
        <v>0</v>
      </c>
      <c r="I427" s="27">
        <f t="shared" si="22"/>
        <v>1000000</v>
      </c>
      <c r="J427" s="3"/>
    </row>
    <row r="428" spans="1:11" s="4" customFormat="1" ht="42.75" x14ac:dyDescent="0.2">
      <c r="A428" s="30" t="s">
        <v>207</v>
      </c>
      <c r="B428" s="30"/>
      <c r="C428" s="30" t="s">
        <v>208</v>
      </c>
      <c r="D428" s="30"/>
      <c r="E428" s="31" t="s">
        <v>73</v>
      </c>
      <c r="F428" s="28"/>
      <c r="G428" s="27">
        <f t="shared" si="22"/>
        <v>1000000</v>
      </c>
      <c r="H428" s="27">
        <f t="shared" si="22"/>
        <v>0</v>
      </c>
      <c r="I428" s="27">
        <f t="shared" si="22"/>
        <v>1000000</v>
      </c>
      <c r="J428" s="3"/>
    </row>
    <row r="429" spans="1:11" s="4" customFormat="1" ht="15" x14ac:dyDescent="0.2">
      <c r="A429" s="24" t="s">
        <v>354</v>
      </c>
      <c r="B429" s="24" t="s">
        <v>460</v>
      </c>
      <c r="C429" s="24"/>
      <c r="D429" s="24" t="s">
        <v>147</v>
      </c>
      <c r="E429" s="25" t="s">
        <v>355</v>
      </c>
      <c r="F429" s="28"/>
      <c r="G429" s="33">
        <v>1000000</v>
      </c>
      <c r="H429" s="33">
        <v>0</v>
      </c>
      <c r="I429" s="27">
        <f>G429+H429</f>
        <v>1000000</v>
      </c>
      <c r="J429" s="3"/>
    </row>
    <row r="430" spans="1:11" s="4" customFormat="1" ht="30" customHeight="1" x14ac:dyDescent="0.2">
      <c r="A430" s="71" t="s">
        <v>545</v>
      </c>
      <c r="B430" s="71"/>
      <c r="C430" s="71"/>
      <c r="D430" s="71"/>
      <c r="E430" s="71"/>
      <c r="F430" s="71"/>
      <c r="G430" s="57">
        <f>G7+G20+G33+G42+G55+G62+G71+G78+G93+G102+G137+G143+G148+G161+G167+G172+G255+G268+G276+G313+G348+G353+G358+G368+G373+G380+G389+G395+G400+G405+G410+G415+G420+G425</f>
        <v>499718729</v>
      </c>
      <c r="H430" s="57">
        <f>H7+H20+H33+H42+H55+H62+H71+H78+H93+H102+H137+H143+H148+H161+H167+H172+H255+H268+H276+H313+H348+H353+H358+H368+H373+H380+H389+H395+H400+H405+H410+H415+H420+H425</f>
        <v>2464864667</v>
      </c>
      <c r="I430" s="57">
        <f>I7+I20+I33+I42+I55+I62+I71+I78+I93+I102+I137+I143+I148+I161+I167+I172+I255+I268+I276+I313+I348+I353+I358+I368+I373+I380+I389+I395+I400+I405+I410+I415+I420+I425</f>
        <v>2964583396</v>
      </c>
      <c r="J430" s="3"/>
      <c r="K430" s="3"/>
    </row>
    <row r="431" spans="1:11" s="4" customFormat="1" ht="64.5" hidden="1" customHeight="1" x14ac:dyDescent="0.2">
      <c r="A431" s="18"/>
      <c r="B431" s="18"/>
      <c r="C431" s="18"/>
      <c r="D431" s="18"/>
      <c r="E431" s="18"/>
      <c r="F431" s="18"/>
      <c r="G431" s="19"/>
      <c r="H431" s="19"/>
      <c r="I431" s="19"/>
      <c r="J431" s="3"/>
      <c r="K431" s="3"/>
    </row>
    <row r="432" spans="1:11" hidden="1" x14ac:dyDescent="0.2"/>
    <row r="433" spans="1:13" s="16" customFormat="1" ht="82.5" customHeight="1" x14ac:dyDescent="0.3">
      <c r="A433" s="10"/>
      <c r="B433" s="10"/>
      <c r="C433" s="10"/>
      <c r="D433" s="69" t="s">
        <v>528</v>
      </c>
      <c r="E433" s="69"/>
      <c r="F433" s="69"/>
      <c r="G433" s="17"/>
      <c r="H433" s="70" t="s">
        <v>544</v>
      </c>
      <c r="I433" s="70"/>
      <c r="J433" s="15"/>
      <c r="K433" s="15"/>
      <c r="L433" s="15"/>
      <c r="M433" s="15"/>
    </row>
    <row r="434" spans="1:13" s="16" customFormat="1" ht="18.75" customHeight="1" x14ac:dyDescent="0.2">
      <c r="A434" s="10"/>
      <c r="B434" s="10"/>
      <c r="C434" s="10"/>
      <c r="D434" s="67"/>
      <c r="E434" s="67"/>
      <c r="F434" s="9"/>
      <c r="G434" s="12"/>
      <c r="H434" s="12"/>
      <c r="I434" s="12"/>
      <c r="J434" s="9"/>
      <c r="K434" s="9"/>
      <c r="L434" s="9"/>
      <c r="M434" s="9"/>
    </row>
    <row r="435" spans="1:13" s="16" customFormat="1" ht="15.75" x14ac:dyDescent="0.2">
      <c r="A435" s="10"/>
      <c r="B435" s="10"/>
      <c r="C435" s="10"/>
      <c r="D435" s="67"/>
      <c r="E435" s="68"/>
      <c r="F435" s="9"/>
      <c r="G435" s="12"/>
      <c r="H435" s="12"/>
      <c r="I435" s="12"/>
      <c r="J435" s="9"/>
      <c r="K435" s="9"/>
      <c r="L435" s="9"/>
      <c r="M435" s="9"/>
    </row>
    <row r="436" spans="1:13" s="16" customFormat="1" x14ac:dyDescent="0.2">
      <c r="A436" s="10"/>
      <c r="B436" s="10"/>
      <c r="C436" s="10"/>
      <c r="D436" s="10"/>
      <c r="E436" s="11"/>
      <c r="F436" s="9"/>
      <c r="G436" s="13"/>
      <c r="H436" s="13"/>
      <c r="I436" s="13"/>
      <c r="J436" s="9"/>
      <c r="K436" s="9"/>
      <c r="L436" s="9"/>
      <c r="M436" s="9"/>
    </row>
    <row r="437" spans="1:13" s="16" customFormat="1" x14ac:dyDescent="0.2">
      <c r="A437" s="10"/>
      <c r="B437" s="10"/>
      <c r="C437" s="10"/>
      <c r="D437" s="10"/>
      <c r="E437" s="11"/>
      <c r="F437" s="9"/>
      <c r="G437" s="13"/>
      <c r="H437" s="13"/>
      <c r="I437" s="13"/>
      <c r="J437" s="9"/>
      <c r="K437" s="9"/>
      <c r="L437" s="9"/>
      <c r="M437" s="9"/>
    </row>
    <row r="438" spans="1:13" s="16" customFormat="1" x14ac:dyDescent="0.2">
      <c r="A438" s="10"/>
      <c r="B438" s="10"/>
      <c r="C438" s="10"/>
      <c r="D438" s="10"/>
      <c r="E438" s="11"/>
      <c r="F438" s="9"/>
      <c r="G438" s="13"/>
      <c r="H438" s="13"/>
      <c r="I438" s="13"/>
      <c r="J438" s="9"/>
      <c r="K438" s="9"/>
      <c r="L438" s="14"/>
      <c r="M438" s="9"/>
    </row>
    <row r="439" spans="1:13" s="16" customFormat="1" x14ac:dyDescent="0.2">
      <c r="A439" s="10"/>
      <c r="B439" s="10"/>
      <c r="C439" s="10"/>
      <c r="D439" s="10"/>
      <c r="E439" s="11"/>
      <c r="F439" s="9"/>
      <c r="G439" s="13"/>
      <c r="H439" s="13"/>
      <c r="I439" s="13"/>
      <c r="J439" s="9"/>
      <c r="K439" s="9"/>
      <c r="L439" s="9"/>
      <c r="M439" s="9"/>
    </row>
    <row r="440" spans="1:13" s="16" customFormat="1" x14ac:dyDescent="0.2">
      <c r="A440" s="10"/>
      <c r="B440" s="10"/>
      <c r="C440" s="10"/>
      <c r="D440" s="10"/>
      <c r="E440" s="11"/>
      <c r="F440" s="9"/>
      <c r="G440" s="13"/>
      <c r="H440" s="13"/>
      <c r="I440" s="13"/>
      <c r="J440" s="9"/>
      <c r="K440" s="9"/>
      <c r="L440" s="9"/>
      <c r="M440" s="9"/>
    </row>
  </sheetData>
  <sheetProtection selectLockedCells="1" selectUnlockedCells="1"/>
  <mergeCells count="9">
    <mergeCell ref="H2:I2"/>
    <mergeCell ref="H1:I1"/>
    <mergeCell ref="D434:E434"/>
    <mergeCell ref="D435:E435"/>
    <mergeCell ref="D433:F433"/>
    <mergeCell ref="H433:I433"/>
    <mergeCell ref="A430:F430"/>
    <mergeCell ref="H3:I3"/>
    <mergeCell ref="A4:I4"/>
  </mergeCells>
  <phoneticPr fontId="0" type="noConversion"/>
  <printOptions horizontalCentered="1"/>
  <pageMargins left="0.39370078740157483" right="0.39370078740157483" top="0.78740157480314965" bottom="1.1811023622047245" header="0.39370078740157483" footer="0.51181102362204722"/>
  <pageSetup paperSize="9" scale="64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ВИЧИТАНИЙ</vt:lpstr>
      <vt:lpstr>ВИЧИТАНИЙ!Excel_BuiltIn_Print_Titles</vt:lpstr>
      <vt:lpstr>ВИЧИТАНИЙ!Z_96E2A35E_4A48_419F_9E38_8CEFA5D27C66_.wvu.PrintArea</vt:lpstr>
      <vt:lpstr>ВИЧИТАНИЙ!Z_96E2A35E_4A48_419F_9E38_8CEFA5D27C66_.wvu.PrintTitles</vt:lpstr>
      <vt:lpstr>ВИЧИТАНИЙ!Z_ABBD498D_3D2F_4E62_985A_EF1DC4D9DC47_.wvu.PrintArea</vt:lpstr>
      <vt:lpstr>ВИЧИТАНИЙ!Z_ABBD498D_3D2F_4E62_985A_EF1DC4D9DC47_.wvu.PrintTitles</vt:lpstr>
      <vt:lpstr>ВИЧИТАНИЙ!Z_E02D48B6_D0D9_4E6E_B70D_8E13580A6528_.wvu.PrintArea</vt:lpstr>
      <vt:lpstr>ВИЧИТАНИЙ!Z_E02D48B6_D0D9_4E6E_B70D_8E13580A6528_.wvu.PrintTitles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2017-03-23T15:36:14Z</cp:lastPrinted>
  <dcterms:created xsi:type="dcterms:W3CDTF">2017-03-23T13:17:10Z</dcterms:created>
  <dcterms:modified xsi:type="dcterms:W3CDTF">2017-03-27T09:17:34Z</dcterms:modified>
</cp:coreProperties>
</file>