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6380" windowHeight="8190"/>
  </bookViews>
  <sheets>
    <sheet name="Д1" sheetId="6" r:id="rId1"/>
  </sheets>
  <definedNames>
    <definedName name="_xlnm.Print_Titles" localSheetId="0">Д1!$5:$7</definedName>
    <definedName name="_xlnm.Print_Area" localSheetId="0">Д1!$A$1:$F$140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08" i="6" l="1"/>
  <c r="F108" i="6"/>
  <c r="D108" i="6"/>
  <c r="C130" i="6"/>
  <c r="C129" i="6"/>
  <c r="D88" i="6"/>
  <c r="E88" i="6"/>
  <c r="F88" i="6"/>
  <c r="C89" i="6"/>
  <c r="C90" i="6"/>
  <c r="C91" i="6"/>
  <c r="C88" i="6"/>
  <c r="D92" i="6"/>
  <c r="D87" i="6"/>
  <c r="D86" i="6" s="1"/>
  <c r="D16" i="6"/>
  <c r="D10" i="6"/>
  <c r="D9" i="6" s="1"/>
  <c r="D32" i="6"/>
  <c r="D34" i="6"/>
  <c r="D37" i="6"/>
  <c r="D41" i="6"/>
  <c r="D36" i="6" s="1"/>
  <c r="D45" i="6"/>
  <c r="D48" i="6"/>
  <c r="D52" i="6"/>
  <c r="C52" i="6" s="1"/>
  <c r="D61" i="6"/>
  <c r="D51" i="6"/>
  <c r="D66" i="6"/>
  <c r="D64" i="6"/>
  <c r="D82" i="6"/>
  <c r="D81" i="6"/>
  <c r="E92" i="6"/>
  <c r="E87" i="6"/>
  <c r="E86" i="6" s="1"/>
  <c r="E37" i="6"/>
  <c r="C37" i="6" s="1"/>
  <c r="E41" i="6"/>
  <c r="E36" i="6"/>
  <c r="E10" i="6"/>
  <c r="E16" i="6"/>
  <c r="E9" i="6" s="1"/>
  <c r="E32" i="6"/>
  <c r="E27" i="6"/>
  <c r="E34" i="6"/>
  <c r="E26" i="6" s="1"/>
  <c r="E8" i="6" s="1"/>
  <c r="E44" i="6"/>
  <c r="E66" i="6"/>
  <c r="C66" i="6" s="1"/>
  <c r="E70" i="6"/>
  <c r="E64" i="6"/>
  <c r="E73" i="6"/>
  <c r="E78" i="6"/>
  <c r="E82" i="6"/>
  <c r="E81" i="6" s="1"/>
  <c r="C81" i="6" s="1"/>
  <c r="F92" i="6"/>
  <c r="F10" i="6"/>
  <c r="F16" i="6"/>
  <c r="F9" i="6" s="1"/>
  <c r="F32" i="6"/>
  <c r="F27" i="6"/>
  <c r="F34" i="6"/>
  <c r="F26" i="6" s="1"/>
  <c r="F37" i="6"/>
  <c r="F41" i="6"/>
  <c r="F44" i="6"/>
  <c r="F66" i="6"/>
  <c r="F64" i="6"/>
  <c r="F82" i="6"/>
  <c r="F81" i="6" s="1"/>
  <c r="C128" i="6"/>
  <c r="C68" i="6"/>
  <c r="C108" i="6"/>
  <c r="C127" i="6"/>
  <c r="C126" i="6"/>
  <c r="C125" i="6"/>
  <c r="C124" i="6"/>
  <c r="C109" i="6"/>
  <c r="C94" i="6"/>
  <c r="C123" i="6"/>
  <c r="C137" i="6"/>
  <c r="C122" i="6"/>
  <c r="C121" i="6"/>
  <c r="C112" i="6"/>
  <c r="C134" i="6"/>
  <c r="C111" i="6"/>
  <c r="C92" i="6"/>
  <c r="C135" i="6"/>
  <c r="C120" i="6"/>
  <c r="C36" i="6"/>
  <c r="C41" i="6"/>
  <c r="C42" i="6"/>
  <c r="C40" i="6"/>
  <c r="C39" i="6"/>
  <c r="C38" i="6"/>
  <c r="C119" i="6"/>
  <c r="C118" i="6"/>
  <c r="C117" i="6"/>
  <c r="C113" i="6"/>
  <c r="C114" i="6"/>
  <c r="C136" i="6"/>
  <c r="C103" i="6"/>
  <c r="C100" i="6"/>
  <c r="C101" i="6"/>
  <c r="C132" i="6"/>
  <c r="C133" i="6"/>
  <c r="C131" i="6"/>
  <c r="C116" i="6"/>
  <c r="C115" i="6"/>
  <c r="C107" i="6"/>
  <c r="C106" i="6"/>
  <c r="C105" i="6"/>
  <c r="C104" i="6"/>
  <c r="C102" i="6"/>
  <c r="C99" i="6"/>
  <c r="C97" i="6"/>
  <c r="C96" i="6"/>
  <c r="C95" i="6"/>
  <c r="C93" i="6"/>
  <c r="C84" i="6"/>
  <c r="C83" i="6"/>
  <c r="C82" i="6"/>
  <c r="C80" i="6"/>
  <c r="C79" i="6"/>
  <c r="C78" i="6"/>
  <c r="C77" i="6"/>
  <c r="C76" i="6"/>
  <c r="C75" i="6"/>
  <c r="C74" i="6"/>
  <c r="C73" i="6"/>
  <c r="C71" i="6"/>
  <c r="C70" i="6"/>
  <c r="C69" i="6"/>
  <c r="C67" i="6"/>
  <c r="C65" i="6"/>
  <c r="C63" i="6"/>
  <c r="C62" i="6"/>
  <c r="C61" i="6"/>
  <c r="C60" i="6"/>
  <c r="C59" i="6"/>
  <c r="C58" i="6"/>
  <c r="C57" i="6"/>
  <c r="C56" i="6"/>
  <c r="C55" i="6"/>
  <c r="C54" i="6"/>
  <c r="C53" i="6"/>
  <c r="C51" i="6"/>
  <c r="C50" i="6"/>
  <c r="C49" i="6"/>
  <c r="C48" i="6"/>
  <c r="C47" i="6"/>
  <c r="C46" i="6"/>
  <c r="C35" i="6"/>
  <c r="C34" i="6"/>
  <c r="C33" i="6"/>
  <c r="C32" i="6"/>
  <c r="C31" i="6"/>
  <c r="C30" i="6"/>
  <c r="C29" i="6"/>
  <c r="C28" i="6"/>
  <c r="C27" i="6"/>
  <c r="C25" i="6"/>
  <c r="C24" i="6"/>
  <c r="C23" i="6"/>
  <c r="C22" i="6"/>
  <c r="C21" i="6"/>
  <c r="C20" i="6"/>
  <c r="C19" i="6"/>
  <c r="C18" i="6"/>
  <c r="C17" i="6"/>
  <c r="C16" i="6"/>
  <c r="C15" i="6"/>
  <c r="C14" i="6"/>
  <c r="C13" i="6"/>
  <c r="C12" i="6"/>
  <c r="C11" i="6"/>
  <c r="C87" i="6"/>
  <c r="F43" i="6" l="1"/>
  <c r="F36" i="6"/>
  <c r="E72" i="6"/>
  <c r="C72" i="6" s="1"/>
  <c r="C64" i="6"/>
  <c r="D44" i="6"/>
  <c r="D26" i="6"/>
  <c r="F87" i="6"/>
  <c r="F86" i="6" s="1"/>
  <c r="D43" i="6"/>
  <c r="C44" i="6"/>
  <c r="D8" i="6"/>
  <c r="C9" i="6"/>
  <c r="C86" i="6"/>
  <c r="F8" i="6"/>
  <c r="F85" i="6" s="1"/>
  <c r="F138" i="6" s="1"/>
  <c r="E43" i="6"/>
  <c r="E85" i="6"/>
  <c r="E138" i="6" s="1"/>
  <c r="C26" i="6"/>
  <c r="C45" i="6"/>
  <c r="C10" i="6"/>
  <c r="D85" i="6" l="1"/>
  <c r="D138" i="6" s="1"/>
  <c r="C8" i="6"/>
  <c r="C43" i="6"/>
  <c r="C85" i="6" l="1"/>
  <c r="C138" i="6" s="1"/>
</calcChain>
</file>

<file path=xl/sharedStrings.xml><?xml version="1.0" encoding="utf-8"?>
<sst xmlns="http://schemas.openxmlformats.org/spreadsheetml/2006/main" count="151" uniqueCount="148">
  <si>
    <t xml:space="preserve">Додаток 1                                        
</t>
  </si>
  <si>
    <t>до рішення обласної ради</t>
  </si>
  <si>
    <t>Доходи обласного бюджету на 2017 рік</t>
  </si>
  <si>
    <t>грн</t>
  </si>
  <si>
    <t>Код</t>
  </si>
  <si>
    <t>Найменування згідно з класифікацією доходів бюджету</t>
  </si>
  <si>
    <t>Усього</t>
  </si>
  <si>
    <t xml:space="preserve">Загальний фонд </t>
  </si>
  <si>
    <t>Спеціальний фонд</t>
  </si>
  <si>
    <t>у т.ч. бюджет розвитку</t>
  </si>
  <si>
    <t>Податкові надходження</t>
  </si>
  <si>
    <t xml:space="preserve">Податки на доходи, податки на прибуток, податки на збільшення ринкової вартості  </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</si>
  <si>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</si>
  <si>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</si>
  <si>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</si>
  <si>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</si>
  <si>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</si>
  <si>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</si>
  <si>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Податок на прибуток підприємств</t>
  </si>
  <si>
    <t>Податок на прибуток підприємств та фінансових установ комунальної власності</t>
  </si>
  <si>
    <t>11020300</t>
  </si>
  <si>
    <t xml:space="preserve">Податок на прибуток підприємств, створених за участю іноземних інвесторів </t>
  </si>
  <si>
    <t>11020500</t>
  </si>
  <si>
    <t xml:space="preserve">Податок на прибуток іноземних юридичних осіб  </t>
  </si>
  <si>
    <t xml:space="preserve">Податок на прибуток банківських організацій, включаючи філіали аналогічних організацій, розташованих на території України  </t>
  </si>
  <si>
    <t>11020700</t>
  </si>
  <si>
    <t>Податок на прибуток страхових організацій, включаючи філіали аналогічних організацій, розташованих на території України</t>
  </si>
  <si>
    <t>11020900</t>
  </si>
  <si>
    <t>Податок на прибуток організацій і підприємств споживчої кооперації, кооперативів та громадських об’єднань</t>
  </si>
  <si>
    <t>11021000</t>
  </si>
  <si>
    <t>Податок на прибуток приватних підприємств</t>
  </si>
  <si>
    <t>11021100</t>
  </si>
  <si>
    <t>Інші платники податку на прибуток</t>
  </si>
  <si>
    <t>11021600</t>
  </si>
  <si>
    <t>Податок на прибуток фінансових установ, включаючи філіали аналогічних організацій, розташованих на території України, за винятком страхових організацій</t>
  </si>
  <si>
    <t xml:space="preserve">Рентна плата та плата за використання інших природних ресурсів </t>
  </si>
  <si>
    <t xml:space="preserve">Рентна плата за спеціальне використання води </t>
  </si>
  <si>
    <t>Рентна плата за спеціальне використання води (крім рентної плати за спеціальне використання води водних об’єктів місцевого значення) </t>
  </si>
  <si>
    <t>Рентна плата за спеціальне використання води для потреб гідроенергетики  </t>
  </si>
  <si>
    <t xml:space="preserve">Надходження рентної плати за спеціальне використання води від підприємств житлово-комунального господарства </t>
  </si>
  <si>
    <t xml:space="preserve">Рентна плата за спеціальне використання води в частині використання поверхневих вод для потреб водного транспорту (крім стоянкових і службово-допоміжного флотів) </t>
  </si>
  <si>
    <t>Рентна плата за користування надрами</t>
  </si>
  <si>
    <t xml:space="preserve">Рентна плата за користування надрами для видобування корисних копалин загальнодержавного значення </t>
  </si>
  <si>
    <t>Плата за використання інших природних ресурсів</t>
  </si>
  <si>
    <t xml:space="preserve">Плата за спеціальне використання рибних та інших водних ресурсів  </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</si>
  <si>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</si>
  <si>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</si>
  <si>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</si>
  <si>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</si>
  <si>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</si>
  <si>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Надходження для фінансового забезпечення реалізації заходів, визначених пунктом 33 розділу VI „Прикінцеві та перехідні положення” Бюджетного кодексу України</t>
  </si>
  <si>
    <t>Кошти, отримані місцевими бюджетами з державного бюджету</t>
  </si>
  <si>
    <t>Неподаткові надходження</t>
  </si>
  <si>
    <t>Доходи від власності та підприємницької діяльності</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</si>
  <si>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</si>
  <si>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комунальних унітарних підприємств та їх об’єднань, що вилучається до відповідного місцевого бюджету</t>
  </si>
  <si>
    <t>Плата за розміщення тимчасово вільних коштів місцевих бюджетів</t>
  </si>
  <si>
    <t xml:space="preserve">Інші надходження  </t>
  </si>
  <si>
    <t>Інші надходження</t>
  </si>
  <si>
    <t xml:space="preserve">Надходження коштів від відшкодування втрат сільськогосподарського і лісогосподарського виробництва  </t>
  </si>
  <si>
    <t xml:space="preserve">Адміністративні збори та платежі, доходи від некомерційної господарської діяльності </t>
  </si>
  <si>
    <t>Плата за надання адміністративних послуг</t>
  </si>
  <si>
    <t xml:space="preserve">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 </t>
  </si>
  <si>
    <t xml:space="preserve">Плата за ліцензії на виробництво спирту етилового, коньячного і плодового, алкогольних напоїв та тютюнових виробів   </t>
  </si>
  <si>
    <t>Плата за ліцензії на право експорту, імпорту та оптової торгівлі спирту етилового, коньячного та плодового  </t>
  </si>
  <si>
    <t>Плата за ліцензії на право експорту, імпорту алкогольними напоями та тютюновими виробами  </t>
  </si>
  <si>
    <t xml:space="preserve">Плата за державну реєстрацію (крім адміністративного збору за проведення державної реєстрації юридичних осіб, фізичних осіб- підприємців та громадських формувань) </t>
  </si>
  <si>
    <t>Плата за ліцензії на право оптової торгівлі алкогольними напоями та тютюновими виробами  </t>
  </si>
  <si>
    <t>Плата за ліцензії на право роздрібної торгівлі алкогольними напоями та тютюновими виробами  </t>
  </si>
  <si>
    <t xml:space="preserve">Плата за ліцензії та сертифікати, що сплачується ліцензіатами за місцем здійснення діяльності </t>
  </si>
  <si>
    <t xml:space="preserve">Надходження від орендної плати за користування цілісним майновим комплексом та іншим державним майном  </t>
  </si>
  <si>
    <t xml:space="preserve">Надходження від орендної плати за користування цілісним майновим комплексом та іншим майном, що перебуває в комунальній власності </t>
  </si>
  <si>
    <t xml:space="preserve">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 </t>
  </si>
  <si>
    <t>Інші неподаткові надходження</t>
  </si>
  <si>
    <t xml:space="preserve">Надходження сум кредиторської та депонентської заборгованості підприємств, організацій та установ, щодо яких минув строк позовної давності </t>
  </si>
  <si>
    <t>Кошти, отримані від надання учасниками процедури закупівель як забезпечення їх тендерної пропозиції (пропозиції конкурсних торгів), які не підлягають поверненню цим учасникам</t>
  </si>
  <si>
    <t xml:space="preserve">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</si>
  <si>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 xml:space="preserve">Доходи від операцій з кредитування та надання гарантій  </t>
  </si>
  <si>
    <t xml:space="preserve">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 </t>
  </si>
  <si>
    <t>Власні надходження бюджетних установ</t>
  </si>
  <si>
    <r>
      <t>Надходження від плати за послуги, що надаються бюджетними установами згідно із законодавством</t>
    </r>
    <r>
      <rPr>
        <sz val="12"/>
        <rFont val="Times New Roman"/>
        <family val="1"/>
        <charset val="204"/>
      </rPr>
      <t> </t>
    </r>
  </si>
  <si>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</si>
  <si>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</si>
  <si>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Плата за оренду майна бюджетних установ  </t>
  </si>
  <si>
    <t>Надходження бюджетних установ від реалізації в установленому порядку майна (крім нерухомого майна) </t>
  </si>
  <si>
    <t>Інші джерела власних надходжень бюджетних установ</t>
  </si>
  <si>
    <t>Благодійні внески, гранти та дарунки</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</si>
  <si>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</si>
  <si>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Доходи від операцій з капіталом</t>
  </si>
  <si>
    <t>Надходження від продажу основного капіталу</t>
  </si>
  <si>
    <t>Надходження коштів від Державного фонду дорогоцінних металів і дорогоцінного каміння</t>
  </si>
  <si>
    <t>Кошти від відчудження майна, що належить  Автономній Республіці Крим та майна, що перебуває в комунальній власності</t>
  </si>
  <si>
    <t>Разом доходів</t>
  </si>
  <si>
    <t xml:space="preserve">Офіційні трансферти </t>
  </si>
  <si>
    <t>Від органів державного управління</t>
  </si>
  <si>
    <t>Дотації</t>
  </si>
  <si>
    <t>Інші додаткові дотації</t>
  </si>
  <si>
    <t>Додаткова дотація з державного бюджету місцевим бюджетам на фінансування переданих з державного бюджету видатків з утримання закладів освіти та охорони здоров’я</t>
  </si>
  <si>
    <t>Стабілізаційна дотація</t>
  </si>
  <si>
    <t>Субвенції</t>
  </si>
  <si>
    <t xml:space="preserve">Субвенція на утримання об'єктів спільного користування чи ліквідацію негативних наслідків діяльності об'єктів спільного користування </t>
  </si>
  <si>
    <t>Субвенція з інших бюджетів на виконання інвестиційних проектів</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</si>
  <si>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</si>
  <si>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</si>
  <si>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 xml:space="preserve">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</si>
  <si>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державного бюджету місцевим бюджетам для реалізації проектів в рамках Надзвичайної кредитної програми для відновлення України</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</si>
  <si>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</si>
  <si>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Субвенція з державного бюджету місцевим бюджетам на придбання ангіографічного обладнання</t>
  </si>
  <si>
    <t>Субвенція з державного бюджету місцевим бюджетам на відшкодування вартості лікарських засобів для лікування окремих захворювань</t>
  </si>
  <si>
    <t>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t>
  </si>
  <si>
    <t>Субвенція з державного бюджету місцевим бюджетам на модернізацію та оновлення матеріально-технічної бази професійно-технічних навчальних закладів</t>
  </si>
  <si>
    <t>Освітня субвенція з державного бюджету місцевим бюджетам</t>
  </si>
  <si>
    <t>Медична субвенція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</si>
  <si>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</si>
  <si>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</si>
  <si>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 xml:space="preserve">Інші субвенції, </t>
  </si>
  <si>
    <t>з них за рахунок субвенції з державного бюджету місцевим бюджетам на здійснення заходів щодо соціально-економічного розвитку окремих територій</t>
  </si>
  <si>
    <t>у тому числі:</t>
  </si>
  <si>
    <t>на створення і використання матеріальних резервів  для запобігання та ліквідації надзвичайних ситуацій техногенного і природного характеру та їх наслідків</t>
  </si>
  <si>
    <t>на придбання обладнання для КЗ „Криворізький психоневрологічний диспансер” ДОР”</t>
  </si>
  <si>
    <t>на капітальний ремонт об’єктів соціально-культурної сфери та інфраструктури міста Кам’янське</t>
  </si>
  <si>
    <t>на капітальний ремонт об’єктів соціально-культурної сфери</t>
  </si>
  <si>
    <t>на оплату послуг з приєднання електричних мереж амбулаторій центрів первинної медико-санітарної допомоги міста Кривого Рогу до мереж електропостачальної організації в рамках реалізації субпроекту „Підтримка реформування охорони здоров’я Дніпропетровської області”</t>
  </si>
  <si>
    <t>на оплату послуг за приєднання електроустановок потужністю 900 кВт до електромереж, збільшення потужності (КЗ „Павлоградська міська лікарня
№ 4” ДОР”)</t>
  </si>
  <si>
    <t>на виконання Програми виконання доручень виборців депутатами Дніпровської міської ради VII скликання на 2016 – 2020 роки</t>
  </si>
  <si>
    <t>на капітальний ремонт вулиць і доріг</t>
  </si>
  <si>
    <t>на проведення ІІ Дніпровського економічного форуму, семінарів та тренінгів з міжнародного співробітництва</t>
  </si>
  <si>
    <t>на відшкодування витрат за житлово-комунальні послуги та за тимчасове проживання внутрішньо переміщених осіб (вимушених переселенців)
у м. Дніпрі</t>
  </si>
  <si>
    <t>на розвиток дорожнього господарства</t>
  </si>
  <si>
    <t>субвенція  обласному бюджету для комунального закладу „Дитячий протитуберкульозний санаторій № 5” Дніпропетровської обласної ради” на улаштування гумового покриття дитячого майданчика, поточний ремонт овочесховища, завершення капітального ремонту внутрішніх приміщень (приміщень дитячої групи № 1), розробку проектно-кошторисної документації та проходження експертизи з капітального ремонту  будівлі, харчоблоку та благоустрою території, проведення капітального ремонту харчоблоку</t>
  </si>
  <si>
    <t>субвенція з міського бюджету до обласного бюджету на поточний ремонт санітарних автомобілів КЗ „Криворізька станція швидкої медичної допомоги” ДОР”</t>
  </si>
  <si>
    <r>
      <t>на співфінансування об</t>
    </r>
    <r>
      <rPr>
        <sz val="14"/>
        <rFont val="Arial Cyr"/>
        <charset val="204"/>
      </rPr>
      <t>ʼ</t>
    </r>
    <r>
      <rPr>
        <sz val="14"/>
        <rFont val="Times New Roman"/>
        <family val="1"/>
        <charset val="204"/>
      </rPr>
      <t>єктів</t>
    </r>
  </si>
  <si>
    <t xml:space="preserve"> з них за рахунок субвенції з державного бюджету місцевим бюджетам на здійснення заходів щодо соціально-економічного розвитку окремих територій</t>
  </si>
  <si>
    <t xml:space="preserve">на виконання Дніпропетровської обласної комплексної програми (стратегії) екологічної безпеки та запобігання змінам клімату
на 2016 – 2025 роки </t>
  </si>
  <si>
    <t>на капітальний ремонт покрівель</t>
  </si>
  <si>
    <t>на проведення обстежень мешканців міста з профілактики та боротьби зі СНІДом</t>
  </si>
  <si>
    <t>для підтримки статутної діяльності ДП „Перещепинетеплоенерго” „КП” ДТЕ”ДОР</t>
  </si>
  <si>
    <t>субвенція  обласному бюджету для Комунального закладу „Дитячий протитуберкульозний санаторій № 5” Дніпропетровської обласної ради” на оплату послуг з монтажу системи блискавкозахисту</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</si>
  <si>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</si>
  <si>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Субвенція з державного бюджету місцевим бюджетам на надання державної підтримки особам з особливими освітніми потребами</t>
  </si>
  <si>
    <r>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t>
    </r>
    <r>
      <rPr>
        <sz val="14"/>
        <rFont val="Times New Roman"/>
        <family val="1"/>
        <charset val="1"/>
      </rPr>
      <t>’</t>
    </r>
    <r>
      <rPr>
        <sz val="14"/>
        <rFont val="Times New Roman"/>
        <family val="1"/>
        <charset val="204"/>
      </rPr>
      <t>ях за принципом „гроші ходять за дитиною”, оплату послуг із здійснення патронату над дитиною та виплату соціальної допомоги на утримання дитини в сімʼї  патронатного вихователя</t>
    </r>
  </si>
  <si>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пунктами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</si>
  <si>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</si>
  <si>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Субвенція з державного бюджету місцевим бюджетам на проведення виборів депутатів місцевих рад та сільських, селищних, міських голів</t>
  </si>
  <si>
    <t>Субвенція з державного бюджету місцевим бюджетам на будівництво/капітальний ремонт/реконструкцію малих групових будинків, будинків підтриманого проживання, будівництво/придбання житла для дитячих будинків сімейного типу, соціального житла для дітей-сиріт, дітей, позбавлених батьківського піклування, осіб з їх числа, виготовлення проектно-кошторисної документації</t>
  </si>
  <si>
    <t>Усього доходів</t>
  </si>
  <si>
    <t xml:space="preserve">Перший заступник голови обласної ради </t>
  </si>
  <si>
    <t>С. ОЛІЙНИК</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</si>
</sst>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5" x14ac:knownFonts="1">
    <font>
      <sz val="10"/>
      <name val="Arial"/>
      <family val="2"/>
      <charset val="204"/>
    </font>
    <font>
      <sz val="14"/>
      <name val="Times New Roman"/>
      <family val="1"/>
      <charset val="204"/>
    </font>
    <font>
      <sz val="20"/>
      <name val="Times New Roman"/>
      <family val="1"/>
      <charset val="204"/>
    </font>
    <font>
      <sz val="10"/>
      <name val="Arial Cyr"/>
      <family val="2"/>
      <charset val="204"/>
    </font>
    <font>
      <b/>
      <sz val="20"/>
      <name val="Times New Roman"/>
      <family val="1"/>
      <charset val="204"/>
    </font>
    <font>
      <b/>
      <sz val="14"/>
      <name val="Times New Roman"/>
      <family val="1"/>
      <charset val="204"/>
    </font>
    <font>
      <b/>
      <sz val="16"/>
      <name val="Times New Roman"/>
      <family val="1"/>
      <charset val="204"/>
    </font>
    <font>
      <sz val="14"/>
      <color indexed="9"/>
      <name val="Times New Roman"/>
      <family val="1"/>
      <charset val="204"/>
    </font>
    <font>
      <i/>
      <sz val="14"/>
      <name val="Times New Roman"/>
      <family val="1"/>
      <charset val="204"/>
    </font>
    <font>
      <sz val="12"/>
      <name val="Times New Roman"/>
      <family val="1"/>
      <charset val="204"/>
    </font>
    <font>
      <sz val="14"/>
      <name val="Times New Roman"/>
      <family val="1"/>
      <charset val="1"/>
    </font>
    <font>
      <sz val="16"/>
      <name val="Times New Roman"/>
      <family val="1"/>
      <charset val="204"/>
    </font>
    <font>
      <b/>
      <sz val="14"/>
      <color indexed="9"/>
      <name val="Times New Roman"/>
      <family val="1"/>
      <charset val="204"/>
    </font>
    <font>
      <b/>
      <sz val="16"/>
      <color indexed="9"/>
      <name val="Times New Roman"/>
      <family val="1"/>
      <charset val="204"/>
    </font>
    <font>
      <sz val="14"/>
      <name val="Arial Cyr"/>
      <charset val="204"/>
    </font>
  </fonts>
  <fills count="2">
    <fill>
      <patternFill patternType="none"/>
    </fill>
    <fill>
      <patternFill patternType="gray125"/>
    </fill>
  </fills>
  <borders count="6">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thin">
        <color indexed="8"/>
      </top>
      <bottom style="hair">
        <color indexed="8"/>
      </bottom>
      <diagonal/>
    </border>
    <border>
      <left style="thin">
        <color indexed="8"/>
      </left>
      <right style="thin">
        <color indexed="8"/>
      </right>
      <top/>
      <bottom/>
      <diagonal/>
    </border>
    <border>
      <left style="thin">
        <color indexed="8"/>
      </left>
      <right style="thin">
        <color indexed="8"/>
      </right>
      <top/>
      <bottom style="hair">
        <color indexed="8"/>
      </bottom>
      <diagonal/>
    </border>
  </borders>
  <cellStyleXfs count="1">
    <xf numFmtId="0" fontId="0" fillId="0" borderId="0"/>
  </cellStyleXfs>
  <cellXfs count="60">
    <xf numFmtId="0" fontId="0" fillId="0" borderId="0" xfId="0"/>
    <xf numFmtId="0" fontId="1" fillId="0" borderId="0" xfId="0" applyFont="1" applyFill="1"/>
    <xf numFmtId="1" fontId="1" fillId="0" borderId="0" xfId="0" applyNumberFormat="1" applyFont="1" applyFill="1"/>
    <xf numFmtId="0" fontId="2" fillId="0" borderId="0" xfId="0" applyFont="1" applyFill="1"/>
    <xf numFmtId="0" fontId="3" fillId="0" borderId="0" xfId="0" applyFont="1" applyFill="1" applyAlignment="1">
      <alignment vertical="center" wrapText="1"/>
    </xf>
    <xf numFmtId="1" fontId="2" fillId="0" borderId="0" xfId="0" applyNumberFormat="1" applyFont="1" applyFill="1"/>
    <xf numFmtId="1" fontId="2" fillId="0" borderId="0" xfId="0" applyNumberFormat="1" applyFont="1" applyFill="1" applyAlignment="1">
      <alignment horizontal="right"/>
    </xf>
    <xf numFmtId="1" fontId="1" fillId="0" borderId="1" xfId="0" applyNumberFormat="1" applyFont="1" applyFill="1" applyBorder="1" applyAlignment="1">
      <alignment horizontal="center" vertical="center"/>
    </xf>
    <xf numFmtId="3" fontId="1" fillId="0" borderId="0" xfId="0" applyNumberFormat="1" applyFont="1" applyFill="1" applyAlignment="1">
      <alignment vertical="center"/>
    </xf>
    <xf numFmtId="0" fontId="1" fillId="0" borderId="0" xfId="0" applyFont="1" applyFill="1" applyAlignment="1">
      <alignment vertical="center"/>
    </xf>
    <xf numFmtId="1" fontId="1" fillId="0" borderId="2" xfId="0" applyNumberFormat="1" applyFont="1" applyFill="1" applyBorder="1" applyAlignment="1">
      <alignment horizontal="center" vertical="top" wrapText="1"/>
    </xf>
    <xf numFmtId="0" fontId="1" fillId="0" borderId="2" xfId="0" applyFont="1" applyFill="1" applyBorder="1" applyAlignment="1">
      <alignment horizontal="left" vertical="top" wrapText="1"/>
    </xf>
    <xf numFmtId="0" fontId="8" fillId="0" borderId="0" xfId="0" applyFont="1" applyFill="1" applyAlignment="1">
      <alignment vertical="center"/>
    </xf>
    <xf numFmtId="0" fontId="8" fillId="0" borderId="0" xfId="0" applyFont="1" applyFill="1"/>
    <xf numFmtId="1" fontId="5" fillId="0" borderId="2" xfId="0" applyNumberFormat="1" applyFont="1" applyFill="1" applyBorder="1" applyAlignment="1">
      <alignment horizontal="center" vertical="top" wrapText="1"/>
    </xf>
    <xf numFmtId="4" fontId="1" fillId="0" borderId="0" xfId="0" applyNumberFormat="1" applyFont="1" applyFill="1" applyAlignment="1">
      <alignment vertical="center"/>
    </xf>
    <xf numFmtId="1" fontId="1" fillId="0" borderId="0" xfId="0" applyNumberFormat="1" applyFont="1" applyFill="1" applyBorder="1" applyAlignment="1">
      <alignment horizontal="center" vertical="top" wrapText="1"/>
    </xf>
    <xf numFmtId="0" fontId="11" fillId="0" borderId="0" xfId="0" applyFont="1" applyFill="1" applyBorder="1" applyAlignment="1">
      <alignment horizontal="left" vertical="top" wrapText="1"/>
    </xf>
    <xf numFmtId="4" fontId="11" fillId="0" borderId="0" xfId="0" applyNumberFormat="1" applyFont="1" applyFill="1" applyBorder="1" applyAlignment="1">
      <alignment horizontal="right" vertical="top" wrapText="1"/>
    </xf>
    <xf numFmtId="0" fontId="4" fillId="0" borderId="0" xfId="0" applyFont="1" applyFill="1" applyBorder="1" applyAlignment="1">
      <alignment vertical="center" wrapText="1"/>
    </xf>
    <xf numFmtId="1" fontId="4" fillId="0" borderId="0" xfId="0" applyNumberFormat="1" applyFont="1" applyFill="1" applyBorder="1" applyAlignment="1"/>
    <xf numFmtId="0" fontId="1" fillId="0" borderId="0" xfId="0" applyFont="1" applyFill="1" applyBorder="1" applyAlignment="1">
      <alignment horizontal="center" vertical="center" wrapText="1"/>
    </xf>
    <xf numFmtId="1" fontId="1" fillId="0" borderId="0" xfId="0" applyNumberFormat="1" applyFont="1" applyFill="1" applyAlignment="1">
      <alignment vertical="center"/>
    </xf>
    <xf numFmtId="0" fontId="1" fillId="0" borderId="0" xfId="0" applyFont="1" applyFill="1" applyAlignment="1">
      <alignment vertical="center" wrapText="1"/>
    </xf>
    <xf numFmtId="0" fontId="5" fillId="0" borderId="0" xfId="0" applyFont="1" applyFill="1"/>
    <xf numFmtId="0" fontId="5" fillId="0" borderId="0" xfId="0" applyFont="1" applyFill="1" applyAlignment="1">
      <alignment vertical="top" wrapText="1"/>
    </xf>
    <xf numFmtId="0" fontId="1" fillId="0" borderId="0" xfId="0" applyFont="1" applyFill="1" applyBorder="1" applyAlignment="1">
      <alignment horizontal="center"/>
    </xf>
    <xf numFmtId="4" fontId="1" fillId="0" borderId="2" xfId="0" applyNumberFormat="1" applyFont="1" applyFill="1" applyBorder="1" applyAlignment="1">
      <alignment horizontal="left" vertical="top" wrapText="1"/>
    </xf>
    <xf numFmtId="4" fontId="6" fillId="0" borderId="2" xfId="0" applyNumberFormat="1" applyFont="1" applyFill="1" applyBorder="1" applyAlignment="1">
      <alignment horizontal="left" vertical="top" wrapText="1"/>
    </xf>
    <xf numFmtId="3" fontId="1" fillId="0" borderId="1" xfId="0" applyNumberFormat="1" applyFont="1" applyFill="1" applyBorder="1" applyAlignment="1">
      <alignment horizontal="center" vertical="top" wrapText="1"/>
    </xf>
    <xf numFmtId="4" fontId="6" fillId="0" borderId="1" xfId="0" applyNumberFormat="1" applyFont="1" applyFill="1" applyBorder="1" applyAlignment="1">
      <alignment horizontal="left" vertical="top" wrapText="1"/>
    </xf>
    <xf numFmtId="4" fontId="6" fillId="0" borderId="3" xfId="0" applyNumberFormat="1" applyFont="1" applyFill="1" applyBorder="1" applyAlignment="1">
      <alignment horizontal="left" vertical="top" wrapText="1"/>
    </xf>
    <xf numFmtId="1" fontId="1" fillId="0" borderId="4" xfId="0" applyNumberFormat="1" applyFont="1" applyFill="1" applyBorder="1" applyAlignment="1">
      <alignment horizontal="center" vertical="top" wrapText="1"/>
    </xf>
    <xf numFmtId="4" fontId="1" fillId="0" borderId="4" xfId="0" applyNumberFormat="1" applyFont="1" applyFill="1" applyBorder="1" applyAlignment="1">
      <alignment horizontal="left" vertical="top" wrapText="1"/>
    </xf>
    <xf numFmtId="3" fontId="1" fillId="0" borderId="2" xfId="0" applyNumberFormat="1" applyFont="1" applyFill="1" applyBorder="1" applyAlignment="1">
      <alignment horizontal="right" vertical="top" wrapText="1"/>
    </xf>
    <xf numFmtId="3" fontId="7" fillId="0" borderId="2" xfId="0" applyNumberFormat="1" applyFont="1" applyFill="1" applyBorder="1" applyAlignment="1">
      <alignment horizontal="right" vertical="top" wrapText="1"/>
    </xf>
    <xf numFmtId="3" fontId="6" fillId="0" borderId="5" xfId="0" applyNumberFormat="1" applyFont="1" applyFill="1" applyBorder="1" applyAlignment="1">
      <alignment horizontal="right" vertical="top" wrapText="1"/>
    </xf>
    <xf numFmtId="3" fontId="6" fillId="0" borderId="2" xfId="0" applyNumberFormat="1" applyFont="1" applyFill="1" applyBorder="1" applyAlignment="1">
      <alignment horizontal="right" vertical="top" wrapText="1"/>
    </xf>
    <xf numFmtId="3" fontId="1" fillId="0" borderId="4" xfId="0" applyNumberFormat="1" applyFont="1" applyFill="1" applyBorder="1" applyAlignment="1">
      <alignment horizontal="right" vertical="top" wrapText="1"/>
    </xf>
    <xf numFmtId="3" fontId="6" fillId="0" borderId="1" xfId="0" applyNumberFormat="1" applyFont="1" applyFill="1" applyBorder="1" applyAlignment="1">
      <alignment horizontal="right" vertical="top" wrapText="1"/>
    </xf>
    <xf numFmtId="3" fontId="6" fillId="0" borderId="3" xfId="0" applyNumberFormat="1" applyFont="1" applyFill="1" applyBorder="1" applyAlignment="1">
      <alignment horizontal="right" vertical="top" wrapText="1"/>
    </xf>
    <xf numFmtId="3" fontId="1" fillId="0" borderId="2" xfId="0" applyNumberFormat="1" applyFont="1" applyFill="1" applyBorder="1" applyAlignment="1">
      <alignment horizontal="right" vertical="top"/>
    </xf>
    <xf numFmtId="3" fontId="7" fillId="0" borderId="2" xfId="0" applyNumberFormat="1" applyFont="1" applyFill="1" applyBorder="1" applyAlignment="1">
      <alignment horizontal="right" vertical="top"/>
    </xf>
    <xf numFmtId="1" fontId="5" fillId="0" borderId="5" xfId="0" applyNumberFormat="1" applyFont="1" applyFill="1" applyBorder="1" applyAlignment="1">
      <alignment horizontal="center" vertical="top" wrapText="1"/>
    </xf>
    <xf numFmtId="4" fontId="5" fillId="0" borderId="5" xfId="0" applyNumberFormat="1" applyFont="1" applyFill="1" applyBorder="1" applyAlignment="1">
      <alignment horizontal="left" vertical="top" wrapText="1"/>
    </xf>
    <xf numFmtId="3" fontId="5" fillId="0" borderId="5" xfId="0" applyNumberFormat="1" applyFont="1" applyFill="1" applyBorder="1" applyAlignment="1">
      <alignment horizontal="right" vertical="top" wrapText="1"/>
    </xf>
    <xf numFmtId="164" fontId="1" fillId="0" borderId="0" xfId="0" applyNumberFormat="1" applyFont="1" applyFill="1" applyAlignment="1">
      <alignment vertical="center"/>
    </xf>
    <xf numFmtId="1" fontId="12" fillId="0" borderId="2" xfId="0" applyNumberFormat="1" applyFont="1" applyFill="1" applyBorder="1" applyAlignment="1">
      <alignment horizontal="center" vertical="top" wrapText="1"/>
    </xf>
    <xf numFmtId="3" fontId="13" fillId="0" borderId="2" xfId="0" applyNumberFormat="1" applyFont="1" applyFill="1" applyBorder="1" applyAlignment="1">
      <alignment horizontal="right" vertical="top" wrapText="1"/>
    </xf>
    <xf numFmtId="0" fontId="7" fillId="0" borderId="0" xfId="0" applyFont="1" applyFill="1" applyAlignment="1">
      <alignment vertical="center"/>
    </xf>
    <xf numFmtId="0" fontId="7" fillId="0" borderId="0" xfId="0" applyFont="1" applyFill="1"/>
    <xf numFmtId="4" fontId="6" fillId="0" borderId="5" xfId="0" applyNumberFormat="1" applyFont="1" applyFill="1" applyBorder="1" applyAlignment="1">
      <alignment horizontal="left" vertical="top" wrapText="1"/>
    </xf>
    <xf numFmtId="1" fontId="1" fillId="0" borderId="1" xfId="0" applyNumberFormat="1" applyFont="1" applyFill="1" applyBorder="1" applyAlignment="1">
      <alignment horizontal="center" vertical="center" wrapText="1"/>
    </xf>
    <xf numFmtId="1" fontId="4" fillId="0" borderId="0" xfId="0" applyNumberFormat="1" applyFont="1" applyFill="1" applyBorder="1" applyAlignment="1">
      <alignment horizontal="center"/>
    </xf>
    <xf numFmtId="1" fontId="2" fillId="0" borderId="0" xfId="0" applyNumberFormat="1" applyFont="1" applyFill="1" applyAlignment="1">
      <alignment horizontal="left"/>
    </xf>
    <xf numFmtId="0" fontId="2" fillId="0" borderId="0" xfId="0" applyNumberFormat="1" applyFont="1" applyFill="1" applyAlignment="1" applyProtection="1">
      <alignment horizontal="lef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center"/>
    </xf>
    <xf numFmtId="0" fontId="1" fillId="0"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104775</xdr:colOff>
      <xdr:row>9</xdr:row>
      <xdr:rowOff>228600</xdr:rowOff>
    </xdr:to>
    <xdr:sp macro="" textlink="">
      <xdr:nvSpPr>
        <xdr:cNvPr id="35897" name="Text Box 1">
          <a:extLst>
            <a:ext uri="{FF2B5EF4-FFF2-40B4-BE49-F238E27FC236}">
              <a16:creationId xmlns:a16="http://schemas.microsoft.com/office/drawing/2014/main" xmlns="" id="{00000000-0008-0000-0000-0000398C0000}"/>
            </a:ext>
          </a:extLst>
        </xdr:cNvPr>
        <xdr:cNvSpPr txBox="1">
          <a:spLocks noChangeArrowheads="1"/>
        </xdr:cNvSpPr>
      </xdr:nvSpPr>
      <xdr:spPr bwMode="auto">
        <a:xfrm>
          <a:off x="4619625" y="3743325"/>
          <a:ext cx="104775" cy="2286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0</xdr:colOff>
      <xdr:row>9</xdr:row>
      <xdr:rowOff>0</xdr:rowOff>
    </xdr:from>
    <xdr:to>
      <xdr:col>2</xdr:col>
      <xdr:colOff>104775</xdr:colOff>
      <xdr:row>9</xdr:row>
      <xdr:rowOff>228600</xdr:rowOff>
    </xdr:to>
    <xdr:sp macro="" textlink="">
      <xdr:nvSpPr>
        <xdr:cNvPr id="35898" name="Text Box 1">
          <a:extLst>
            <a:ext uri="{FF2B5EF4-FFF2-40B4-BE49-F238E27FC236}">
              <a16:creationId xmlns:a16="http://schemas.microsoft.com/office/drawing/2014/main" xmlns="" id="{00000000-0008-0000-0000-00003A8C0000}"/>
            </a:ext>
          </a:extLst>
        </xdr:cNvPr>
        <xdr:cNvSpPr txBox="1">
          <a:spLocks noChangeArrowheads="1"/>
        </xdr:cNvSpPr>
      </xdr:nvSpPr>
      <xdr:spPr bwMode="auto">
        <a:xfrm>
          <a:off x="4619625" y="3743325"/>
          <a:ext cx="104775" cy="2286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0</xdr:colOff>
      <xdr:row>9</xdr:row>
      <xdr:rowOff>0</xdr:rowOff>
    </xdr:from>
    <xdr:to>
      <xdr:col>2</xdr:col>
      <xdr:colOff>104775</xdr:colOff>
      <xdr:row>9</xdr:row>
      <xdr:rowOff>228600</xdr:rowOff>
    </xdr:to>
    <xdr:sp macro="" textlink="">
      <xdr:nvSpPr>
        <xdr:cNvPr id="35899" name="Text Box 1">
          <a:extLst>
            <a:ext uri="{FF2B5EF4-FFF2-40B4-BE49-F238E27FC236}">
              <a16:creationId xmlns:a16="http://schemas.microsoft.com/office/drawing/2014/main" xmlns="" id="{00000000-0008-0000-0000-00003B8C0000}"/>
            </a:ext>
          </a:extLst>
        </xdr:cNvPr>
        <xdr:cNvSpPr txBox="1">
          <a:spLocks noChangeArrowheads="1"/>
        </xdr:cNvSpPr>
      </xdr:nvSpPr>
      <xdr:spPr bwMode="auto">
        <a:xfrm>
          <a:off x="4619625" y="3743325"/>
          <a:ext cx="104775" cy="2286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0</xdr:colOff>
      <xdr:row>9</xdr:row>
      <xdr:rowOff>0</xdr:rowOff>
    </xdr:from>
    <xdr:to>
      <xdr:col>2</xdr:col>
      <xdr:colOff>104775</xdr:colOff>
      <xdr:row>9</xdr:row>
      <xdr:rowOff>228600</xdr:rowOff>
    </xdr:to>
    <xdr:sp macro="" textlink="">
      <xdr:nvSpPr>
        <xdr:cNvPr id="35900" name="Text Box 1">
          <a:extLst>
            <a:ext uri="{FF2B5EF4-FFF2-40B4-BE49-F238E27FC236}">
              <a16:creationId xmlns:a16="http://schemas.microsoft.com/office/drawing/2014/main" xmlns="" id="{00000000-0008-0000-0000-00003C8C0000}"/>
            </a:ext>
          </a:extLst>
        </xdr:cNvPr>
        <xdr:cNvSpPr txBox="1">
          <a:spLocks noChangeArrowheads="1"/>
        </xdr:cNvSpPr>
      </xdr:nvSpPr>
      <xdr:spPr bwMode="auto">
        <a:xfrm>
          <a:off x="4619625" y="3743325"/>
          <a:ext cx="104775" cy="2286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0</xdr:colOff>
      <xdr:row>9</xdr:row>
      <xdr:rowOff>0</xdr:rowOff>
    </xdr:from>
    <xdr:to>
      <xdr:col>2</xdr:col>
      <xdr:colOff>104775</xdr:colOff>
      <xdr:row>9</xdr:row>
      <xdr:rowOff>228600</xdr:rowOff>
    </xdr:to>
    <xdr:sp macro="" textlink="">
      <xdr:nvSpPr>
        <xdr:cNvPr id="35901" name="Text Box 1">
          <a:extLst>
            <a:ext uri="{FF2B5EF4-FFF2-40B4-BE49-F238E27FC236}">
              <a16:creationId xmlns:a16="http://schemas.microsoft.com/office/drawing/2014/main" xmlns="" id="{00000000-0008-0000-0000-00003D8C0000}"/>
            </a:ext>
          </a:extLst>
        </xdr:cNvPr>
        <xdr:cNvSpPr txBox="1">
          <a:spLocks noChangeArrowheads="1"/>
        </xdr:cNvSpPr>
      </xdr:nvSpPr>
      <xdr:spPr bwMode="auto">
        <a:xfrm>
          <a:off x="4619625" y="3743325"/>
          <a:ext cx="104775" cy="2286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0</xdr:colOff>
      <xdr:row>9</xdr:row>
      <xdr:rowOff>0</xdr:rowOff>
    </xdr:from>
    <xdr:to>
      <xdr:col>2</xdr:col>
      <xdr:colOff>104775</xdr:colOff>
      <xdr:row>9</xdr:row>
      <xdr:rowOff>228600</xdr:rowOff>
    </xdr:to>
    <xdr:sp macro="" textlink="">
      <xdr:nvSpPr>
        <xdr:cNvPr id="35902" name="Text Box 1">
          <a:extLst>
            <a:ext uri="{FF2B5EF4-FFF2-40B4-BE49-F238E27FC236}">
              <a16:creationId xmlns:a16="http://schemas.microsoft.com/office/drawing/2014/main" xmlns="" id="{00000000-0008-0000-0000-00003E8C0000}"/>
            </a:ext>
          </a:extLst>
        </xdr:cNvPr>
        <xdr:cNvSpPr txBox="1">
          <a:spLocks noChangeArrowheads="1"/>
        </xdr:cNvSpPr>
      </xdr:nvSpPr>
      <xdr:spPr bwMode="auto">
        <a:xfrm>
          <a:off x="4619625" y="3743325"/>
          <a:ext cx="104775" cy="2286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0</xdr:colOff>
      <xdr:row>9</xdr:row>
      <xdr:rowOff>0</xdr:rowOff>
    </xdr:from>
    <xdr:to>
      <xdr:col>2</xdr:col>
      <xdr:colOff>104775</xdr:colOff>
      <xdr:row>9</xdr:row>
      <xdr:rowOff>228600</xdr:rowOff>
    </xdr:to>
    <xdr:sp macro="" textlink="">
      <xdr:nvSpPr>
        <xdr:cNvPr id="35903" name="Text Box 1">
          <a:extLst>
            <a:ext uri="{FF2B5EF4-FFF2-40B4-BE49-F238E27FC236}">
              <a16:creationId xmlns:a16="http://schemas.microsoft.com/office/drawing/2014/main" xmlns="" id="{00000000-0008-0000-0000-00003F8C0000}"/>
            </a:ext>
          </a:extLst>
        </xdr:cNvPr>
        <xdr:cNvSpPr txBox="1">
          <a:spLocks noChangeArrowheads="1"/>
        </xdr:cNvSpPr>
      </xdr:nvSpPr>
      <xdr:spPr bwMode="auto">
        <a:xfrm>
          <a:off x="4619625" y="3743325"/>
          <a:ext cx="104775" cy="2286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0</xdr:colOff>
      <xdr:row>9</xdr:row>
      <xdr:rowOff>0</xdr:rowOff>
    </xdr:from>
    <xdr:to>
      <xdr:col>2</xdr:col>
      <xdr:colOff>104775</xdr:colOff>
      <xdr:row>9</xdr:row>
      <xdr:rowOff>228600</xdr:rowOff>
    </xdr:to>
    <xdr:sp macro="" textlink="">
      <xdr:nvSpPr>
        <xdr:cNvPr id="35904" name="Text Box 1">
          <a:extLst>
            <a:ext uri="{FF2B5EF4-FFF2-40B4-BE49-F238E27FC236}">
              <a16:creationId xmlns:a16="http://schemas.microsoft.com/office/drawing/2014/main" xmlns="" id="{00000000-0008-0000-0000-0000408C0000}"/>
            </a:ext>
          </a:extLst>
        </xdr:cNvPr>
        <xdr:cNvSpPr txBox="1">
          <a:spLocks noChangeArrowheads="1"/>
        </xdr:cNvSpPr>
      </xdr:nvSpPr>
      <xdr:spPr bwMode="auto">
        <a:xfrm>
          <a:off x="4619625" y="3743325"/>
          <a:ext cx="104775" cy="2286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18"/>
  <sheetViews>
    <sheetView showZeros="0" tabSelected="1" view="pageBreakPreview" zoomScale="70" zoomScaleNormal="75" zoomScaleSheetLayoutView="100" workbookViewId="0">
      <pane xSplit="1" ySplit="7" topLeftCell="B127" activePane="bottomRight" state="frozen"/>
      <selection pane="topRight" activeCell="B1" sqref="B1"/>
      <selection pane="bottomLeft" activeCell="A9" sqref="A9"/>
      <selection pane="bottomRight" activeCell="B132" sqref="B132"/>
    </sheetView>
  </sheetViews>
  <sheetFormatPr defaultColWidth="8.85546875" defaultRowHeight="18.75" x14ac:dyDescent="0.3"/>
  <cols>
    <col min="1" max="1" width="13.42578125" style="1" customWidth="1"/>
    <col min="2" max="2" width="55.85546875" style="1" customWidth="1"/>
    <col min="3" max="3" width="21.85546875" style="2" customWidth="1"/>
    <col min="4" max="4" width="21.5703125" style="2" customWidth="1"/>
    <col min="5" max="5" width="20" style="2" customWidth="1"/>
    <col min="6" max="6" width="17.5703125" style="2" customWidth="1"/>
    <col min="7" max="7" width="19.7109375" style="1" customWidth="1"/>
    <col min="8" max="8" width="15.85546875" style="1" customWidth="1"/>
    <col min="9" max="9" width="25.28515625" style="1" customWidth="1"/>
    <col min="10" max="10" width="19.42578125" style="1" customWidth="1"/>
    <col min="11" max="16384" width="8.85546875" style="1"/>
  </cols>
  <sheetData>
    <row r="1" spans="1:27" ht="26.25" customHeight="1" x14ac:dyDescent="0.4">
      <c r="A1" s="3"/>
      <c r="B1" s="3"/>
      <c r="C1" s="4"/>
      <c r="D1" s="55" t="s">
        <v>0</v>
      </c>
      <c r="E1" s="55"/>
      <c r="F1" s="55"/>
    </row>
    <row r="2" spans="1:27" ht="26.25" customHeight="1" x14ac:dyDescent="0.4">
      <c r="A2" s="3"/>
      <c r="B2" s="3"/>
      <c r="C2" s="4"/>
      <c r="D2" s="55" t="s">
        <v>1</v>
      </c>
      <c r="E2" s="55"/>
      <c r="F2" s="55"/>
    </row>
    <row r="3" spans="1:27" ht="26.25" customHeight="1" x14ac:dyDescent="0.4">
      <c r="A3" s="3"/>
      <c r="B3" s="3"/>
      <c r="E3" s="54"/>
      <c r="F3" s="54"/>
    </row>
    <row r="4" spans="1:27" ht="26.25" customHeight="1" x14ac:dyDescent="0.35">
      <c r="A4" s="57" t="s">
        <v>2</v>
      </c>
      <c r="B4" s="57"/>
      <c r="C4" s="57"/>
      <c r="D4" s="57"/>
      <c r="E4" s="57"/>
      <c r="F4" s="57"/>
    </row>
    <row r="5" spans="1:27" ht="26.25" x14ac:dyDescent="0.4">
      <c r="A5" s="3"/>
      <c r="B5" s="3"/>
      <c r="D5" s="5"/>
      <c r="E5" s="5"/>
      <c r="F5" s="6" t="s">
        <v>3</v>
      </c>
    </row>
    <row r="6" spans="1:27" ht="25.5" customHeight="1" x14ac:dyDescent="0.3">
      <c r="A6" s="58" t="s">
        <v>4</v>
      </c>
      <c r="B6" s="58" t="s">
        <v>5</v>
      </c>
      <c r="C6" s="59" t="s">
        <v>6</v>
      </c>
      <c r="D6" s="59" t="s">
        <v>7</v>
      </c>
      <c r="E6" s="59" t="s">
        <v>8</v>
      </c>
      <c r="F6" s="59"/>
    </row>
    <row r="7" spans="1:27" ht="60.75" customHeight="1" x14ac:dyDescent="0.3">
      <c r="A7" s="58"/>
      <c r="B7" s="58"/>
      <c r="C7" s="59"/>
      <c r="D7" s="59"/>
      <c r="E7" s="7" t="s">
        <v>6</v>
      </c>
      <c r="F7" s="52" t="s">
        <v>9</v>
      </c>
    </row>
    <row r="8" spans="1:27" ht="33" customHeight="1" x14ac:dyDescent="0.3">
      <c r="A8" s="14">
        <v>10000000</v>
      </c>
      <c r="B8" s="31" t="s">
        <v>10</v>
      </c>
      <c r="C8" s="40">
        <f t="shared" ref="C8:C70" si="0">D8+E8</f>
        <v>4272413465.5799999</v>
      </c>
      <c r="D8" s="40">
        <f>D9+D26+D36</f>
        <v>3540503104</v>
      </c>
      <c r="E8" s="40">
        <f>E9+E26+E36</f>
        <v>731910361.57999992</v>
      </c>
      <c r="F8" s="40">
        <f>F9+F26+F36</f>
        <v>0</v>
      </c>
      <c r="G8" s="15"/>
      <c r="H8" s="9"/>
      <c r="I8" s="9"/>
      <c r="J8" s="9"/>
      <c r="K8" s="9"/>
      <c r="L8" s="9"/>
      <c r="M8" s="9"/>
      <c r="N8" s="9"/>
      <c r="O8" s="9"/>
      <c r="P8" s="9"/>
      <c r="Q8" s="9"/>
      <c r="R8" s="9"/>
      <c r="S8" s="9"/>
      <c r="T8" s="9"/>
      <c r="U8" s="9"/>
      <c r="V8" s="9"/>
      <c r="W8" s="9"/>
      <c r="X8" s="9"/>
      <c r="Y8" s="9"/>
      <c r="Z8" s="9"/>
      <c r="AA8" s="9"/>
    </row>
    <row r="9" spans="1:27" ht="44.25" customHeight="1" x14ac:dyDescent="0.3">
      <c r="A9" s="10">
        <v>11000000</v>
      </c>
      <c r="B9" s="27" t="s">
        <v>11</v>
      </c>
      <c r="C9" s="34">
        <f>D9+E9</f>
        <v>2889028404</v>
      </c>
      <c r="D9" s="34">
        <f>D10+D16</f>
        <v>2889028404</v>
      </c>
      <c r="E9" s="35">
        <f>E10+E16</f>
        <v>0</v>
      </c>
      <c r="F9" s="35">
        <f>F10+F16</f>
        <v>0</v>
      </c>
      <c r="G9" s="15"/>
      <c r="H9" s="9"/>
      <c r="I9" s="9"/>
      <c r="J9" s="9"/>
      <c r="K9" s="9"/>
      <c r="L9" s="9"/>
      <c r="M9" s="9"/>
      <c r="N9" s="9"/>
      <c r="O9" s="9"/>
      <c r="P9" s="9"/>
      <c r="Q9" s="9"/>
      <c r="R9" s="9"/>
      <c r="S9" s="9"/>
      <c r="T9" s="9"/>
      <c r="U9" s="9"/>
      <c r="V9" s="9"/>
      <c r="W9" s="9"/>
      <c r="X9" s="9"/>
      <c r="Y9" s="9"/>
      <c r="Z9" s="9"/>
      <c r="AA9" s="9"/>
    </row>
    <row r="10" spans="1:27" ht="30.75" customHeight="1" x14ac:dyDescent="0.3">
      <c r="A10" s="10">
        <v>11010000</v>
      </c>
      <c r="B10" s="27" t="s">
        <v>12</v>
      </c>
      <c r="C10" s="34">
        <f t="shared" si="0"/>
        <v>2069340169</v>
      </c>
      <c r="D10" s="34">
        <f>D11+D12+D13+D14+D15</f>
        <v>2069340169</v>
      </c>
      <c r="E10" s="34">
        <f>E11+E12+E13+E14+E15</f>
        <v>0</v>
      </c>
      <c r="F10" s="34">
        <f>F11+F12+F13+F14+F15</f>
        <v>0</v>
      </c>
      <c r="G10" s="15"/>
      <c r="H10" s="9"/>
      <c r="I10" s="9"/>
      <c r="J10" s="9"/>
      <c r="K10" s="9"/>
      <c r="L10" s="9"/>
      <c r="M10" s="9"/>
      <c r="N10" s="9"/>
      <c r="O10" s="9"/>
      <c r="P10" s="9"/>
      <c r="Q10" s="9"/>
      <c r="R10" s="9"/>
      <c r="S10" s="9"/>
      <c r="T10" s="9"/>
      <c r="U10" s="9"/>
      <c r="V10" s="9"/>
      <c r="W10" s="9"/>
      <c r="X10" s="9"/>
      <c r="Y10" s="9"/>
      <c r="Z10" s="9"/>
      <c r="AA10" s="9"/>
    </row>
    <row r="11" spans="1:27" ht="69" customHeight="1" x14ac:dyDescent="0.3">
      <c r="A11" s="10">
        <v>11010100</v>
      </c>
      <c r="B11" s="27" t="s">
        <v>13</v>
      </c>
      <c r="C11" s="34">
        <f t="shared" si="0"/>
        <v>1825248569</v>
      </c>
      <c r="D11" s="34">
        <v>1825248569</v>
      </c>
      <c r="E11" s="35">
        <v>0</v>
      </c>
      <c r="F11" s="35">
        <v>0</v>
      </c>
      <c r="G11" s="15"/>
      <c r="H11" s="9"/>
      <c r="I11" s="9"/>
      <c r="J11" s="9"/>
      <c r="K11" s="9"/>
      <c r="L11" s="9"/>
      <c r="M11" s="9"/>
      <c r="N11" s="9"/>
      <c r="O11" s="9"/>
      <c r="P11" s="9"/>
      <c r="Q11" s="9"/>
      <c r="R11" s="9"/>
      <c r="S11" s="9"/>
      <c r="T11" s="9"/>
      <c r="U11" s="9"/>
      <c r="V11" s="9"/>
      <c r="W11" s="9"/>
      <c r="X11" s="9"/>
      <c r="Y11" s="9"/>
      <c r="Z11" s="9"/>
      <c r="AA11" s="9"/>
    </row>
    <row r="12" spans="1:27" ht="108.75" customHeight="1" x14ac:dyDescent="0.3">
      <c r="A12" s="10">
        <v>11010200</v>
      </c>
      <c r="B12" s="27" t="s">
        <v>14</v>
      </c>
      <c r="C12" s="34">
        <f t="shared" si="0"/>
        <v>93000000</v>
      </c>
      <c r="D12" s="34">
        <v>93000000</v>
      </c>
      <c r="E12" s="35">
        <v>0</v>
      </c>
      <c r="F12" s="35">
        <v>0</v>
      </c>
      <c r="G12" s="15"/>
      <c r="H12" s="9"/>
      <c r="I12" s="9"/>
      <c r="J12" s="9"/>
      <c r="K12" s="9"/>
      <c r="L12" s="9"/>
      <c r="M12" s="9"/>
      <c r="N12" s="9"/>
      <c r="O12" s="9"/>
      <c r="P12" s="9"/>
      <c r="Q12" s="9"/>
      <c r="R12" s="9"/>
      <c r="S12" s="9"/>
      <c r="T12" s="9"/>
      <c r="U12" s="9"/>
      <c r="V12" s="9"/>
      <c r="W12" s="9"/>
      <c r="X12" s="9"/>
      <c r="Y12" s="9"/>
      <c r="Z12" s="9"/>
      <c r="AA12" s="9"/>
    </row>
    <row r="13" spans="1:27" ht="69" customHeight="1" x14ac:dyDescent="0.3">
      <c r="A13" s="10">
        <v>11010400</v>
      </c>
      <c r="B13" s="27" t="s">
        <v>15</v>
      </c>
      <c r="C13" s="34">
        <f t="shared" si="0"/>
        <v>122049900</v>
      </c>
      <c r="D13" s="34">
        <v>122049900</v>
      </c>
      <c r="E13" s="35">
        <v>0</v>
      </c>
      <c r="F13" s="35">
        <v>0</v>
      </c>
      <c r="G13" s="15"/>
      <c r="H13" s="9"/>
      <c r="I13" s="9"/>
      <c r="J13" s="9"/>
      <c r="K13" s="9"/>
      <c r="L13" s="9"/>
      <c r="M13" s="9"/>
      <c r="N13" s="9"/>
      <c r="O13" s="9"/>
      <c r="P13" s="9"/>
      <c r="Q13" s="9"/>
      <c r="R13" s="9"/>
      <c r="S13" s="9"/>
      <c r="T13" s="9"/>
      <c r="U13" s="9"/>
      <c r="V13" s="9"/>
      <c r="W13" s="9"/>
      <c r="X13" s="9"/>
      <c r="Y13" s="9"/>
      <c r="Z13" s="9"/>
      <c r="AA13" s="9"/>
    </row>
    <row r="14" spans="1:27" ht="69.75" customHeight="1" x14ac:dyDescent="0.3">
      <c r="A14" s="10">
        <v>11010500</v>
      </c>
      <c r="B14" s="27" t="s">
        <v>16</v>
      </c>
      <c r="C14" s="34">
        <f t="shared" si="0"/>
        <v>27873500</v>
      </c>
      <c r="D14" s="34">
        <v>27873500</v>
      </c>
      <c r="E14" s="35">
        <v>0</v>
      </c>
      <c r="F14" s="35">
        <v>0</v>
      </c>
      <c r="G14" s="15"/>
      <c r="H14" s="9"/>
      <c r="I14" s="9"/>
      <c r="J14" s="9"/>
      <c r="K14" s="9"/>
      <c r="L14" s="9"/>
      <c r="M14" s="9"/>
      <c r="N14" s="9"/>
      <c r="O14" s="9"/>
      <c r="P14" s="9"/>
      <c r="Q14" s="9"/>
      <c r="R14" s="9"/>
      <c r="S14" s="9"/>
      <c r="T14" s="9"/>
      <c r="U14" s="9"/>
      <c r="V14" s="9"/>
      <c r="W14" s="9"/>
      <c r="X14" s="9"/>
      <c r="Y14" s="9"/>
      <c r="Z14" s="9"/>
      <c r="AA14" s="9"/>
    </row>
    <row r="15" spans="1:27" ht="96.75" customHeight="1" x14ac:dyDescent="0.3">
      <c r="A15" s="10">
        <v>11010900</v>
      </c>
      <c r="B15" s="27" t="s">
        <v>17</v>
      </c>
      <c r="C15" s="34">
        <f t="shared" si="0"/>
        <v>1168200</v>
      </c>
      <c r="D15" s="34">
        <v>1168200</v>
      </c>
      <c r="E15" s="35">
        <v>0</v>
      </c>
      <c r="F15" s="35">
        <v>0</v>
      </c>
      <c r="G15" s="15"/>
      <c r="H15" s="9"/>
      <c r="I15" s="9"/>
      <c r="J15" s="9"/>
      <c r="K15" s="9"/>
      <c r="L15" s="9"/>
      <c r="M15" s="9"/>
      <c r="N15" s="9"/>
      <c r="O15" s="9"/>
      <c r="P15" s="9"/>
      <c r="Q15" s="9"/>
      <c r="R15" s="9"/>
      <c r="S15" s="9"/>
      <c r="T15" s="9"/>
      <c r="U15" s="9"/>
      <c r="V15" s="9"/>
      <c r="W15" s="9"/>
      <c r="X15" s="9"/>
      <c r="Y15" s="9"/>
      <c r="Z15" s="9"/>
      <c r="AA15" s="9"/>
    </row>
    <row r="16" spans="1:27" ht="36" customHeight="1" x14ac:dyDescent="0.3">
      <c r="A16" s="10">
        <v>11020000</v>
      </c>
      <c r="B16" s="27" t="s">
        <v>18</v>
      </c>
      <c r="C16" s="34">
        <f>D16+E16</f>
        <v>819688235</v>
      </c>
      <c r="D16" s="34">
        <f>D17+D18+D19+D21+D22+D23+D24+D25+D20</f>
        <v>819688235</v>
      </c>
      <c r="E16" s="34">
        <f>E17+E18+E19+E21+E22+E23+E24+E25+E20</f>
        <v>0</v>
      </c>
      <c r="F16" s="34">
        <f>F17+F18+F19+F21+F22+F23+F24+F25+F20</f>
        <v>0</v>
      </c>
      <c r="G16" s="15"/>
      <c r="H16" s="9"/>
      <c r="I16" s="9"/>
      <c r="J16" s="9"/>
      <c r="K16" s="9"/>
      <c r="L16" s="9"/>
      <c r="M16" s="9"/>
      <c r="N16" s="9"/>
      <c r="O16" s="9"/>
      <c r="P16" s="9"/>
      <c r="Q16" s="9"/>
      <c r="R16" s="9"/>
      <c r="S16" s="9"/>
      <c r="T16" s="9"/>
      <c r="U16" s="9"/>
      <c r="V16" s="9"/>
      <c r="W16" s="9"/>
      <c r="X16" s="9"/>
      <c r="Y16" s="9"/>
      <c r="Z16" s="9"/>
      <c r="AA16" s="9"/>
    </row>
    <row r="17" spans="1:27" ht="48.75" customHeight="1" x14ac:dyDescent="0.3">
      <c r="A17" s="10">
        <v>11020200</v>
      </c>
      <c r="B17" s="27" t="s">
        <v>19</v>
      </c>
      <c r="C17" s="34">
        <f t="shared" si="0"/>
        <v>6000000</v>
      </c>
      <c r="D17" s="34">
        <v>6000000</v>
      </c>
      <c r="E17" s="35"/>
      <c r="F17" s="35">
        <v>0</v>
      </c>
      <c r="G17" s="15"/>
      <c r="H17" s="9"/>
      <c r="I17" s="9"/>
      <c r="J17" s="9"/>
      <c r="K17" s="9"/>
      <c r="L17" s="9"/>
      <c r="M17" s="9"/>
      <c r="N17" s="9"/>
      <c r="O17" s="9"/>
      <c r="P17" s="9"/>
      <c r="Q17" s="9"/>
      <c r="R17" s="9"/>
      <c r="S17" s="9"/>
      <c r="T17" s="9"/>
      <c r="U17" s="9"/>
      <c r="V17" s="9"/>
      <c r="W17" s="9"/>
      <c r="X17" s="9"/>
      <c r="Y17" s="9"/>
      <c r="Z17" s="9"/>
      <c r="AA17" s="9"/>
    </row>
    <row r="18" spans="1:27" ht="49.5" customHeight="1" x14ac:dyDescent="0.3">
      <c r="A18" s="10" t="s">
        <v>20</v>
      </c>
      <c r="B18" s="27" t="s">
        <v>21</v>
      </c>
      <c r="C18" s="34">
        <f t="shared" si="0"/>
        <v>25777700</v>
      </c>
      <c r="D18" s="34">
        <v>25777700</v>
      </c>
      <c r="E18" s="35"/>
      <c r="F18" s="35">
        <v>0</v>
      </c>
      <c r="G18" s="15"/>
      <c r="H18" s="9"/>
      <c r="I18" s="9"/>
      <c r="J18" s="9"/>
      <c r="K18" s="9"/>
      <c r="L18" s="9"/>
      <c r="M18" s="9"/>
      <c r="N18" s="9"/>
      <c r="O18" s="9"/>
      <c r="P18" s="9"/>
      <c r="Q18" s="9"/>
      <c r="R18" s="9"/>
      <c r="S18" s="9"/>
      <c r="T18" s="9"/>
      <c r="U18" s="9"/>
      <c r="V18" s="9"/>
      <c r="W18" s="9"/>
      <c r="X18" s="9"/>
      <c r="Y18" s="9"/>
      <c r="Z18" s="9"/>
      <c r="AA18" s="9"/>
    </row>
    <row r="19" spans="1:27" ht="32.25" customHeight="1" x14ac:dyDescent="0.3">
      <c r="A19" s="10" t="s">
        <v>22</v>
      </c>
      <c r="B19" s="27" t="s">
        <v>23</v>
      </c>
      <c r="C19" s="34">
        <f t="shared" si="0"/>
        <v>40447000</v>
      </c>
      <c r="D19" s="34">
        <v>40447000</v>
      </c>
      <c r="E19" s="35">
        <v>0</v>
      </c>
      <c r="F19" s="35">
        <v>0</v>
      </c>
      <c r="G19" s="15"/>
      <c r="H19" s="9"/>
      <c r="I19" s="9"/>
      <c r="J19" s="9"/>
      <c r="K19" s="9"/>
      <c r="L19" s="9"/>
      <c r="M19" s="9"/>
      <c r="N19" s="9"/>
      <c r="O19" s="9"/>
      <c r="P19" s="9"/>
      <c r="Q19" s="9"/>
      <c r="R19" s="9"/>
      <c r="S19" s="9"/>
      <c r="T19" s="9"/>
      <c r="U19" s="9"/>
      <c r="V19" s="9"/>
      <c r="W19" s="9"/>
      <c r="X19" s="9"/>
      <c r="Y19" s="9"/>
      <c r="Z19" s="9"/>
      <c r="AA19" s="9"/>
    </row>
    <row r="20" spans="1:27" ht="70.5" customHeight="1" x14ac:dyDescent="0.3">
      <c r="A20" s="10">
        <v>11020600</v>
      </c>
      <c r="B20" s="11" t="s">
        <v>24</v>
      </c>
      <c r="C20" s="34">
        <f t="shared" si="0"/>
        <v>1836500</v>
      </c>
      <c r="D20" s="34">
        <v>1836500</v>
      </c>
      <c r="E20" s="35">
        <v>0</v>
      </c>
      <c r="F20" s="35">
        <v>0</v>
      </c>
      <c r="G20" s="15"/>
      <c r="H20" s="9"/>
      <c r="I20" s="9"/>
      <c r="J20" s="9"/>
      <c r="K20" s="9"/>
      <c r="L20" s="9"/>
      <c r="M20" s="9"/>
      <c r="N20" s="9"/>
      <c r="O20" s="9"/>
      <c r="P20" s="9"/>
      <c r="Q20" s="9"/>
      <c r="R20" s="9"/>
      <c r="S20" s="9"/>
      <c r="T20" s="9"/>
      <c r="U20" s="9"/>
      <c r="V20" s="9"/>
      <c r="W20" s="9"/>
      <c r="X20" s="9"/>
      <c r="Y20" s="9"/>
      <c r="Z20" s="9"/>
      <c r="AA20" s="9"/>
    </row>
    <row r="21" spans="1:27" ht="69.75" customHeight="1" x14ac:dyDescent="0.3">
      <c r="A21" s="10" t="s">
        <v>25</v>
      </c>
      <c r="B21" s="27" t="s">
        <v>26</v>
      </c>
      <c r="C21" s="34">
        <f t="shared" si="0"/>
        <v>10419300</v>
      </c>
      <c r="D21" s="34">
        <v>10419300</v>
      </c>
      <c r="E21" s="35">
        <v>0</v>
      </c>
      <c r="F21" s="35">
        <v>0</v>
      </c>
      <c r="G21" s="15"/>
      <c r="H21" s="9"/>
      <c r="I21" s="9"/>
      <c r="J21" s="9"/>
      <c r="K21" s="9"/>
      <c r="L21" s="9"/>
      <c r="M21" s="9"/>
      <c r="N21" s="9"/>
      <c r="O21" s="9"/>
      <c r="P21" s="9"/>
      <c r="Q21" s="9"/>
      <c r="R21" s="9"/>
      <c r="S21" s="9"/>
      <c r="T21" s="9"/>
      <c r="U21" s="9"/>
      <c r="V21" s="9"/>
      <c r="W21" s="9"/>
      <c r="X21" s="9"/>
      <c r="Y21" s="9"/>
      <c r="Z21" s="9"/>
      <c r="AA21" s="9"/>
    </row>
    <row r="22" spans="1:27" ht="63.75" customHeight="1" x14ac:dyDescent="0.3">
      <c r="A22" s="10" t="s">
        <v>27</v>
      </c>
      <c r="B22" s="27" t="s">
        <v>28</v>
      </c>
      <c r="C22" s="34">
        <f t="shared" si="0"/>
        <v>48600</v>
      </c>
      <c r="D22" s="34">
        <v>48600</v>
      </c>
      <c r="E22" s="35">
        <v>0</v>
      </c>
      <c r="F22" s="35">
        <v>0</v>
      </c>
      <c r="G22" s="15"/>
      <c r="H22" s="9"/>
      <c r="I22" s="9"/>
      <c r="J22" s="9"/>
      <c r="K22" s="9"/>
      <c r="L22" s="9"/>
      <c r="M22" s="9"/>
      <c r="N22" s="9"/>
      <c r="O22" s="9"/>
      <c r="P22" s="9"/>
      <c r="Q22" s="9"/>
      <c r="R22" s="9"/>
      <c r="S22" s="9"/>
      <c r="T22" s="9"/>
      <c r="U22" s="9"/>
      <c r="V22" s="9"/>
      <c r="W22" s="9"/>
      <c r="X22" s="9"/>
      <c r="Y22" s="9"/>
      <c r="Z22" s="9"/>
      <c r="AA22" s="9"/>
    </row>
    <row r="23" spans="1:27" ht="33" customHeight="1" x14ac:dyDescent="0.3">
      <c r="A23" s="10" t="s">
        <v>29</v>
      </c>
      <c r="B23" s="27" t="s">
        <v>30</v>
      </c>
      <c r="C23" s="34">
        <f t="shared" si="0"/>
        <v>734548965</v>
      </c>
      <c r="D23" s="34">
        <v>734548965</v>
      </c>
      <c r="E23" s="35">
        <v>0</v>
      </c>
      <c r="F23" s="35">
        <v>0</v>
      </c>
      <c r="G23" s="15"/>
      <c r="H23" s="9"/>
      <c r="I23" s="9"/>
      <c r="J23" s="9"/>
      <c r="K23" s="9"/>
      <c r="L23" s="9"/>
      <c r="M23" s="9"/>
      <c r="N23" s="9"/>
      <c r="O23" s="9"/>
      <c r="P23" s="9"/>
      <c r="Q23" s="9"/>
      <c r="R23" s="9"/>
      <c r="S23" s="9"/>
      <c r="T23" s="9"/>
      <c r="U23" s="9"/>
      <c r="V23" s="9"/>
      <c r="W23" s="9"/>
      <c r="X23" s="9"/>
      <c r="Y23" s="9"/>
      <c r="Z23" s="9"/>
      <c r="AA23" s="9"/>
    </row>
    <row r="24" spans="1:27" ht="34.5" customHeight="1" x14ac:dyDescent="0.3">
      <c r="A24" s="10" t="s">
        <v>31</v>
      </c>
      <c r="B24" s="27" t="s">
        <v>32</v>
      </c>
      <c r="C24" s="34">
        <f t="shared" si="0"/>
        <v>1570</v>
      </c>
      <c r="D24" s="34">
        <v>1570</v>
      </c>
      <c r="E24" s="35">
        <v>0</v>
      </c>
      <c r="F24" s="35">
        <v>0</v>
      </c>
      <c r="G24" s="15"/>
      <c r="H24" s="9"/>
      <c r="I24" s="9"/>
      <c r="J24" s="9"/>
      <c r="K24" s="9"/>
      <c r="L24" s="9"/>
      <c r="M24" s="9"/>
      <c r="N24" s="9"/>
      <c r="O24" s="9"/>
      <c r="P24" s="9"/>
      <c r="Q24" s="9"/>
      <c r="R24" s="9"/>
      <c r="S24" s="9"/>
      <c r="T24" s="9"/>
      <c r="U24" s="9"/>
      <c r="V24" s="9"/>
      <c r="W24" s="9"/>
      <c r="X24" s="9"/>
      <c r="Y24" s="9"/>
      <c r="Z24" s="9"/>
      <c r="AA24" s="9"/>
    </row>
    <row r="25" spans="1:27" ht="82.5" customHeight="1" x14ac:dyDescent="0.3">
      <c r="A25" s="10" t="s">
        <v>33</v>
      </c>
      <c r="B25" s="27" t="s">
        <v>34</v>
      </c>
      <c r="C25" s="34">
        <f t="shared" si="0"/>
        <v>608600</v>
      </c>
      <c r="D25" s="34">
        <v>608600</v>
      </c>
      <c r="E25" s="35">
        <v>0</v>
      </c>
      <c r="F25" s="35">
        <v>0</v>
      </c>
      <c r="G25" s="15"/>
      <c r="H25" s="9"/>
      <c r="I25" s="9"/>
      <c r="J25" s="9"/>
      <c r="K25" s="9"/>
      <c r="L25" s="9"/>
      <c r="M25" s="9"/>
      <c r="N25" s="9"/>
      <c r="O25" s="9"/>
      <c r="P25" s="9"/>
      <c r="Q25" s="9"/>
      <c r="R25" s="9"/>
      <c r="S25" s="9"/>
      <c r="T25" s="9"/>
      <c r="U25" s="9"/>
      <c r="V25" s="9"/>
      <c r="W25" s="9"/>
      <c r="X25" s="9"/>
      <c r="Y25" s="9"/>
      <c r="Z25" s="9"/>
      <c r="AA25" s="9"/>
    </row>
    <row r="26" spans="1:27" ht="47.25" customHeight="1" x14ac:dyDescent="0.3">
      <c r="A26" s="10">
        <v>13000000</v>
      </c>
      <c r="B26" s="27" t="s">
        <v>35</v>
      </c>
      <c r="C26" s="34">
        <f t="shared" si="0"/>
        <v>651474700</v>
      </c>
      <c r="D26" s="34">
        <f>D27+D32+D34</f>
        <v>651474700</v>
      </c>
      <c r="E26" s="35">
        <f>SUM(E32)+E27+E34</f>
        <v>0</v>
      </c>
      <c r="F26" s="35">
        <f>SUM(F32)+F27+F34</f>
        <v>0</v>
      </c>
      <c r="G26" s="15"/>
      <c r="H26" s="9"/>
      <c r="I26" s="9"/>
      <c r="J26" s="9"/>
      <c r="K26" s="9"/>
      <c r="L26" s="9"/>
      <c r="M26" s="9"/>
      <c r="N26" s="9"/>
      <c r="O26" s="9"/>
      <c r="P26" s="9"/>
      <c r="Q26" s="9"/>
      <c r="R26" s="9"/>
      <c r="S26" s="9"/>
      <c r="T26" s="9"/>
      <c r="U26" s="9"/>
      <c r="V26" s="9"/>
      <c r="W26" s="9"/>
      <c r="X26" s="9"/>
      <c r="Y26" s="9"/>
      <c r="Z26" s="9"/>
      <c r="AA26" s="9"/>
    </row>
    <row r="27" spans="1:27" ht="31.5" customHeight="1" x14ac:dyDescent="0.3">
      <c r="A27" s="10">
        <v>13020000</v>
      </c>
      <c r="B27" s="27" t="s">
        <v>36</v>
      </c>
      <c r="C27" s="34">
        <f t="shared" si="0"/>
        <v>94543400</v>
      </c>
      <c r="D27" s="34">
        <v>94543400</v>
      </c>
      <c r="E27" s="35">
        <f>SUM(E28:E31)</f>
        <v>0</v>
      </c>
      <c r="F27" s="35">
        <f>SUM(F28:F31)</f>
        <v>0</v>
      </c>
      <c r="G27" s="15"/>
      <c r="H27" s="9"/>
      <c r="I27" s="9"/>
      <c r="J27" s="9"/>
      <c r="K27" s="9"/>
      <c r="L27" s="9"/>
      <c r="M27" s="9"/>
      <c r="N27" s="9"/>
      <c r="O27" s="9"/>
      <c r="P27" s="9"/>
      <c r="Q27" s="9"/>
      <c r="R27" s="9"/>
      <c r="S27" s="9"/>
      <c r="T27" s="9"/>
      <c r="U27" s="9"/>
      <c r="V27" s="9"/>
      <c r="W27" s="9"/>
      <c r="X27" s="9"/>
      <c r="Y27" s="9"/>
      <c r="Z27" s="9"/>
      <c r="AA27" s="9"/>
    </row>
    <row r="28" spans="1:27" s="13" customFormat="1" ht="66" customHeight="1" x14ac:dyDescent="0.3">
      <c r="A28" s="10">
        <v>13020100</v>
      </c>
      <c r="B28" s="27" t="s">
        <v>37</v>
      </c>
      <c r="C28" s="34">
        <f t="shared" si="0"/>
        <v>73019600</v>
      </c>
      <c r="D28" s="34">
        <v>73019600</v>
      </c>
      <c r="E28" s="35">
        <v>0</v>
      </c>
      <c r="F28" s="35">
        <v>0</v>
      </c>
      <c r="G28" s="15"/>
      <c r="H28" s="12"/>
      <c r="I28" s="12"/>
      <c r="J28" s="12"/>
      <c r="K28" s="12"/>
      <c r="L28" s="12"/>
      <c r="M28" s="12"/>
      <c r="N28" s="12"/>
      <c r="O28" s="12"/>
      <c r="P28" s="12"/>
      <c r="Q28" s="12"/>
      <c r="R28" s="12"/>
      <c r="S28" s="12"/>
      <c r="T28" s="12"/>
      <c r="U28" s="12"/>
      <c r="V28" s="12"/>
      <c r="W28" s="12"/>
      <c r="X28" s="12"/>
      <c r="Y28" s="12"/>
      <c r="Z28" s="12"/>
      <c r="AA28" s="12"/>
    </row>
    <row r="29" spans="1:27" s="13" customFormat="1" ht="52.5" customHeight="1" x14ac:dyDescent="0.3">
      <c r="A29" s="10">
        <v>13020300</v>
      </c>
      <c r="B29" s="27" t="s">
        <v>38</v>
      </c>
      <c r="C29" s="34">
        <f t="shared" si="0"/>
        <v>14309300</v>
      </c>
      <c r="D29" s="34">
        <v>14309300</v>
      </c>
      <c r="E29" s="35">
        <v>0</v>
      </c>
      <c r="F29" s="35">
        <v>0</v>
      </c>
      <c r="G29" s="15"/>
      <c r="H29" s="12"/>
      <c r="I29" s="12"/>
      <c r="J29" s="12"/>
      <c r="K29" s="12"/>
      <c r="L29" s="12"/>
      <c r="M29" s="12"/>
      <c r="N29" s="12"/>
      <c r="O29" s="12"/>
      <c r="P29" s="12"/>
      <c r="Q29" s="12"/>
      <c r="R29" s="12"/>
      <c r="S29" s="12"/>
      <c r="T29" s="12"/>
      <c r="U29" s="12"/>
      <c r="V29" s="12"/>
      <c r="W29" s="12"/>
      <c r="X29" s="12"/>
      <c r="Y29" s="12"/>
      <c r="Z29" s="12"/>
      <c r="AA29" s="12"/>
    </row>
    <row r="30" spans="1:27" s="13" customFormat="1" ht="72" customHeight="1" x14ac:dyDescent="0.3">
      <c r="A30" s="10">
        <v>13020400</v>
      </c>
      <c r="B30" s="27" t="s">
        <v>39</v>
      </c>
      <c r="C30" s="34">
        <f t="shared" si="0"/>
        <v>7062200</v>
      </c>
      <c r="D30" s="34">
        <v>7062200</v>
      </c>
      <c r="E30" s="35">
        <v>0</v>
      </c>
      <c r="F30" s="35">
        <v>0</v>
      </c>
      <c r="G30" s="15"/>
      <c r="H30" s="12"/>
      <c r="I30" s="12"/>
      <c r="J30" s="12"/>
      <c r="K30" s="12"/>
      <c r="L30" s="12"/>
      <c r="M30" s="12"/>
      <c r="N30" s="12"/>
      <c r="O30" s="12"/>
      <c r="P30" s="12"/>
      <c r="Q30" s="12"/>
      <c r="R30" s="12"/>
      <c r="S30" s="12"/>
      <c r="T30" s="12"/>
      <c r="U30" s="12"/>
      <c r="V30" s="12"/>
      <c r="W30" s="12"/>
      <c r="X30" s="12"/>
      <c r="Y30" s="12"/>
      <c r="Z30" s="12"/>
      <c r="AA30" s="12"/>
    </row>
    <row r="31" spans="1:27" ht="87.75" customHeight="1" x14ac:dyDescent="0.3">
      <c r="A31" s="10">
        <v>13020600</v>
      </c>
      <c r="B31" s="27" t="s">
        <v>40</v>
      </c>
      <c r="C31" s="34">
        <f t="shared" si="0"/>
        <v>152300</v>
      </c>
      <c r="D31" s="34">
        <v>152300</v>
      </c>
      <c r="E31" s="35"/>
      <c r="F31" s="35"/>
      <c r="G31" s="15"/>
      <c r="H31" s="9"/>
      <c r="I31" s="9"/>
      <c r="J31" s="9"/>
      <c r="K31" s="9"/>
      <c r="L31" s="9"/>
      <c r="M31" s="9"/>
      <c r="N31" s="9"/>
      <c r="O31" s="9"/>
      <c r="P31" s="9"/>
      <c r="Q31" s="9"/>
      <c r="R31" s="9"/>
      <c r="S31" s="9"/>
      <c r="T31" s="9"/>
      <c r="U31" s="9"/>
      <c r="V31" s="9"/>
      <c r="W31" s="9"/>
      <c r="X31" s="9"/>
      <c r="Y31" s="9"/>
      <c r="Z31" s="9"/>
      <c r="AA31" s="9"/>
    </row>
    <row r="32" spans="1:27" ht="34.5" customHeight="1" x14ac:dyDescent="0.3">
      <c r="A32" s="10">
        <v>13030000</v>
      </c>
      <c r="B32" s="27" t="s">
        <v>41</v>
      </c>
      <c r="C32" s="34">
        <f t="shared" si="0"/>
        <v>556819300</v>
      </c>
      <c r="D32" s="34">
        <f>D33</f>
        <v>556819300</v>
      </c>
      <c r="E32" s="35">
        <f>E33</f>
        <v>0</v>
      </c>
      <c r="F32" s="35">
        <f>F33</f>
        <v>0</v>
      </c>
      <c r="G32" s="15"/>
      <c r="H32" s="9"/>
      <c r="I32" s="9"/>
      <c r="J32" s="9"/>
      <c r="K32" s="9"/>
      <c r="L32" s="9"/>
      <c r="M32" s="9"/>
      <c r="N32" s="9"/>
      <c r="O32" s="9"/>
      <c r="P32" s="9"/>
      <c r="Q32" s="9"/>
      <c r="R32" s="9"/>
      <c r="S32" s="9"/>
      <c r="T32" s="9"/>
      <c r="U32" s="9"/>
      <c r="V32" s="9"/>
      <c r="W32" s="9"/>
      <c r="X32" s="9"/>
      <c r="Y32" s="9"/>
      <c r="Z32" s="9"/>
      <c r="AA32" s="9"/>
    </row>
    <row r="33" spans="1:27" ht="48.75" customHeight="1" x14ac:dyDescent="0.3">
      <c r="A33" s="10">
        <v>13030100</v>
      </c>
      <c r="B33" s="27" t="s">
        <v>42</v>
      </c>
      <c r="C33" s="41">
        <f t="shared" si="0"/>
        <v>556819300</v>
      </c>
      <c r="D33" s="41">
        <v>556819300</v>
      </c>
      <c r="E33" s="35">
        <v>0</v>
      </c>
      <c r="F33" s="35">
        <v>0</v>
      </c>
      <c r="G33" s="15"/>
      <c r="H33" s="9"/>
      <c r="I33" s="9"/>
      <c r="J33" s="9"/>
      <c r="K33" s="9"/>
      <c r="L33" s="9"/>
      <c r="M33" s="9"/>
      <c r="N33" s="9"/>
      <c r="O33" s="9"/>
      <c r="P33" s="9"/>
      <c r="Q33" s="9"/>
      <c r="R33" s="9"/>
      <c r="S33" s="9"/>
      <c r="T33" s="9"/>
      <c r="U33" s="9"/>
      <c r="V33" s="9"/>
      <c r="W33" s="9"/>
      <c r="X33" s="9"/>
      <c r="Y33" s="9"/>
      <c r="Z33" s="9"/>
      <c r="AA33" s="9"/>
    </row>
    <row r="34" spans="1:27" ht="50.25" customHeight="1" x14ac:dyDescent="0.3">
      <c r="A34" s="10">
        <v>13070000</v>
      </c>
      <c r="B34" s="27" t="s">
        <v>43</v>
      </c>
      <c r="C34" s="41">
        <f t="shared" si="0"/>
        <v>112000</v>
      </c>
      <c r="D34" s="41">
        <f>D35</f>
        <v>112000</v>
      </c>
      <c r="E34" s="42">
        <f>E35</f>
        <v>0</v>
      </c>
      <c r="F34" s="42">
        <f>F35</f>
        <v>0</v>
      </c>
      <c r="G34" s="15"/>
      <c r="H34" s="9"/>
      <c r="I34" s="9"/>
      <c r="J34" s="9"/>
      <c r="K34" s="9"/>
      <c r="L34" s="9"/>
      <c r="M34" s="9"/>
      <c r="N34" s="9"/>
      <c r="O34" s="9"/>
      <c r="P34" s="9"/>
      <c r="Q34" s="9"/>
      <c r="R34" s="9"/>
      <c r="S34" s="9"/>
      <c r="T34" s="9"/>
      <c r="U34" s="9"/>
      <c r="V34" s="9"/>
      <c r="W34" s="9"/>
      <c r="X34" s="9"/>
      <c r="Y34" s="9"/>
      <c r="Z34" s="9"/>
      <c r="AA34" s="9"/>
    </row>
    <row r="35" spans="1:27" ht="47.25" customHeight="1" x14ac:dyDescent="0.3">
      <c r="A35" s="10">
        <v>13070200</v>
      </c>
      <c r="B35" s="27" t="s">
        <v>44</v>
      </c>
      <c r="C35" s="41">
        <f t="shared" si="0"/>
        <v>112000</v>
      </c>
      <c r="D35" s="41">
        <v>112000</v>
      </c>
      <c r="E35" s="35">
        <v>0</v>
      </c>
      <c r="F35" s="35">
        <v>0</v>
      </c>
      <c r="G35" s="15"/>
      <c r="H35" s="9"/>
      <c r="I35" s="9"/>
      <c r="J35" s="9"/>
      <c r="K35" s="9"/>
      <c r="L35" s="9"/>
      <c r="M35" s="9"/>
      <c r="N35" s="9"/>
      <c r="O35" s="9"/>
      <c r="P35" s="9"/>
      <c r="Q35" s="9"/>
      <c r="R35" s="9"/>
      <c r="S35" s="9"/>
      <c r="T35" s="9"/>
      <c r="U35" s="9"/>
      <c r="V35" s="9"/>
      <c r="W35" s="9"/>
      <c r="X35" s="9"/>
      <c r="Y35" s="9"/>
      <c r="Z35" s="9"/>
      <c r="AA35" s="9"/>
    </row>
    <row r="36" spans="1:27" ht="30.75" customHeight="1" x14ac:dyDescent="0.3">
      <c r="A36" s="10">
        <v>19000000</v>
      </c>
      <c r="B36" s="27" t="s">
        <v>45</v>
      </c>
      <c r="C36" s="34">
        <f t="shared" ref="C36:C42" si="1">D36+E36</f>
        <v>731910361.57999992</v>
      </c>
      <c r="D36" s="34">
        <f>D37+D41</f>
        <v>0</v>
      </c>
      <c r="E36" s="34">
        <f>E37+E41</f>
        <v>731910361.57999992</v>
      </c>
      <c r="F36" s="34">
        <f>F37+F41</f>
        <v>0</v>
      </c>
      <c r="G36" s="15"/>
      <c r="H36" s="9"/>
      <c r="I36" s="9"/>
      <c r="J36" s="9"/>
      <c r="K36" s="9"/>
      <c r="L36" s="9"/>
      <c r="M36" s="9"/>
      <c r="N36" s="9"/>
      <c r="O36" s="9"/>
      <c r="P36" s="9"/>
      <c r="Q36" s="9"/>
      <c r="R36" s="9"/>
      <c r="S36" s="9"/>
      <c r="T36" s="9"/>
      <c r="U36" s="9"/>
      <c r="V36" s="9"/>
      <c r="W36" s="9"/>
      <c r="X36" s="9"/>
      <c r="Y36" s="9"/>
      <c r="Z36" s="9"/>
      <c r="AA36" s="9"/>
    </row>
    <row r="37" spans="1:27" ht="34.5" customHeight="1" x14ac:dyDescent="0.3">
      <c r="A37" s="10">
        <v>19010000</v>
      </c>
      <c r="B37" s="27" t="s">
        <v>46</v>
      </c>
      <c r="C37" s="34">
        <f t="shared" si="1"/>
        <v>435000000</v>
      </c>
      <c r="D37" s="34">
        <f>SUM(D38:D40)</f>
        <v>0</v>
      </c>
      <c r="E37" s="34">
        <f>E38+E39+E40</f>
        <v>435000000</v>
      </c>
      <c r="F37" s="34">
        <f>SUM(F38:F40)</f>
        <v>0</v>
      </c>
      <c r="G37" s="15"/>
      <c r="H37" s="9"/>
      <c r="I37" s="9"/>
      <c r="J37" s="9"/>
      <c r="K37" s="9"/>
      <c r="L37" s="9"/>
      <c r="M37" s="9"/>
      <c r="N37" s="9"/>
      <c r="O37" s="9"/>
      <c r="P37" s="9"/>
      <c r="Q37" s="9"/>
      <c r="R37" s="9"/>
      <c r="S37" s="9"/>
      <c r="T37" s="9"/>
      <c r="U37" s="9"/>
      <c r="V37" s="9"/>
      <c r="W37" s="9"/>
      <c r="X37" s="9"/>
      <c r="Y37" s="9"/>
      <c r="Z37" s="9"/>
      <c r="AA37" s="9"/>
    </row>
    <row r="38" spans="1:27" ht="61.5" customHeight="1" x14ac:dyDescent="0.3">
      <c r="A38" s="10">
        <v>19010100</v>
      </c>
      <c r="B38" s="27" t="s">
        <v>47</v>
      </c>
      <c r="C38" s="34">
        <f t="shared" si="1"/>
        <v>221309700</v>
      </c>
      <c r="D38" s="34">
        <v>0</v>
      </c>
      <c r="E38" s="34">
        <v>221309700</v>
      </c>
      <c r="F38" s="34">
        <v>0</v>
      </c>
      <c r="G38" s="15"/>
      <c r="H38" s="9"/>
      <c r="I38" s="9"/>
      <c r="J38" s="9"/>
      <c r="K38" s="9"/>
      <c r="L38" s="9"/>
      <c r="M38" s="9"/>
      <c r="N38" s="9"/>
      <c r="O38" s="9"/>
      <c r="P38" s="9"/>
      <c r="Q38" s="9"/>
      <c r="R38" s="9"/>
      <c r="S38" s="9"/>
      <c r="T38" s="9"/>
      <c r="U38" s="9"/>
      <c r="V38" s="9"/>
      <c r="W38" s="9"/>
      <c r="X38" s="9"/>
      <c r="Y38" s="9"/>
      <c r="Z38" s="9"/>
      <c r="AA38" s="9"/>
    </row>
    <row r="39" spans="1:27" ht="50.25" customHeight="1" x14ac:dyDescent="0.3">
      <c r="A39" s="10">
        <v>19010200</v>
      </c>
      <c r="B39" s="27" t="s">
        <v>48</v>
      </c>
      <c r="C39" s="34">
        <f t="shared" si="1"/>
        <v>12995200</v>
      </c>
      <c r="D39" s="34">
        <v>0</v>
      </c>
      <c r="E39" s="34">
        <v>12995200</v>
      </c>
      <c r="F39" s="34">
        <v>0</v>
      </c>
      <c r="G39" s="15"/>
      <c r="H39" s="9"/>
      <c r="I39" s="9"/>
      <c r="J39" s="9"/>
      <c r="K39" s="9"/>
      <c r="L39" s="9"/>
      <c r="M39" s="9"/>
      <c r="N39" s="9"/>
      <c r="O39" s="9"/>
      <c r="P39" s="9"/>
      <c r="Q39" s="9"/>
      <c r="R39" s="9"/>
      <c r="S39" s="9"/>
      <c r="T39" s="9"/>
      <c r="U39" s="9"/>
      <c r="V39" s="9"/>
      <c r="W39" s="9"/>
      <c r="X39" s="9"/>
      <c r="Y39" s="9"/>
      <c r="Z39" s="9"/>
      <c r="AA39" s="9"/>
    </row>
    <row r="40" spans="1:27" ht="84.75" customHeight="1" x14ac:dyDescent="0.3">
      <c r="A40" s="10">
        <v>19010300</v>
      </c>
      <c r="B40" s="27" t="s">
        <v>49</v>
      </c>
      <c r="C40" s="34">
        <f t="shared" si="1"/>
        <v>200695100</v>
      </c>
      <c r="D40" s="34">
        <v>0</v>
      </c>
      <c r="E40" s="34">
        <v>200695100</v>
      </c>
      <c r="F40" s="34">
        <v>0</v>
      </c>
      <c r="G40" s="15"/>
      <c r="H40" s="9"/>
      <c r="I40" s="9"/>
      <c r="J40" s="9"/>
      <c r="K40" s="9"/>
      <c r="L40" s="9"/>
      <c r="M40" s="9"/>
      <c r="N40" s="9"/>
      <c r="O40" s="9"/>
      <c r="P40" s="9"/>
      <c r="Q40" s="9"/>
      <c r="R40" s="9"/>
      <c r="S40" s="9"/>
      <c r="T40" s="9"/>
      <c r="U40" s="9"/>
      <c r="V40" s="9"/>
      <c r="W40" s="9"/>
      <c r="X40" s="9"/>
      <c r="Y40" s="9"/>
      <c r="Z40" s="9"/>
      <c r="AA40" s="9"/>
    </row>
    <row r="41" spans="1:27" ht="85.5" customHeight="1" x14ac:dyDescent="0.3">
      <c r="A41" s="10">
        <v>19020000</v>
      </c>
      <c r="B41" s="27" t="s">
        <v>50</v>
      </c>
      <c r="C41" s="34">
        <f t="shared" si="1"/>
        <v>296910361.57999998</v>
      </c>
      <c r="D41" s="34">
        <f>D42</f>
        <v>0</v>
      </c>
      <c r="E41" s="34">
        <f>E42</f>
        <v>296910361.57999998</v>
      </c>
      <c r="F41" s="34">
        <f>F42</f>
        <v>0</v>
      </c>
      <c r="G41" s="15"/>
      <c r="H41" s="9"/>
      <c r="I41" s="9"/>
      <c r="J41" s="9"/>
      <c r="K41" s="9"/>
      <c r="L41" s="9"/>
      <c r="M41" s="9"/>
      <c r="N41" s="9"/>
      <c r="O41" s="9"/>
      <c r="P41" s="9"/>
      <c r="Q41" s="9"/>
      <c r="R41" s="9"/>
      <c r="S41" s="9"/>
      <c r="T41" s="9"/>
      <c r="U41" s="9"/>
      <c r="V41" s="9"/>
      <c r="W41" s="9"/>
      <c r="X41" s="9"/>
      <c r="Y41" s="9"/>
      <c r="Z41" s="9"/>
      <c r="AA41" s="9"/>
    </row>
    <row r="42" spans="1:27" ht="42.75" customHeight="1" x14ac:dyDescent="0.3">
      <c r="A42" s="10">
        <v>19020200</v>
      </c>
      <c r="B42" s="27" t="s">
        <v>51</v>
      </c>
      <c r="C42" s="34">
        <f t="shared" si="1"/>
        <v>296910361.57999998</v>
      </c>
      <c r="D42" s="34"/>
      <c r="E42" s="34">
        <v>296910361.57999998</v>
      </c>
      <c r="F42" s="34"/>
      <c r="G42" s="15"/>
      <c r="H42" s="9"/>
      <c r="I42" s="9"/>
      <c r="J42" s="9"/>
      <c r="K42" s="9"/>
      <c r="L42" s="9"/>
      <c r="M42" s="9"/>
      <c r="N42" s="9"/>
      <c r="O42" s="9"/>
      <c r="P42" s="9"/>
      <c r="Q42" s="9"/>
      <c r="R42" s="9"/>
      <c r="S42" s="9"/>
      <c r="T42" s="9"/>
      <c r="U42" s="9"/>
      <c r="V42" s="9"/>
      <c r="W42" s="9"/>
      <c r="X42" s="9"/>
      <c r="Y42" s="9"/>
      <c r="Z42" s="9"/>
      <c r="AA42" s="9"/>
    </row>
    <row r="43" spans="1:27" ht="27.75" customHeight="1" x14ac:dyDescent="0.3">
      <c r="A43" s="43">
        <v>20000000</v>
      </c>
      <c r="B43" s="44" t="s">
        <v>52</v>
      </c>
      <c r="C43" s="36">
        <f>D43+E43</f>
        <v>419950756</v>
      </c>
      <c r="D43" s="45">
        <f>D44+D51+D64+D72</f>
        <v>194097592</v>
      </c>
      <c r="E43" s="45">
        <f>E44+E51+E64+E72</f>
        <v>225853164</v>
      </c>
      <c r="F43" s="45">
        <f>F44+F51+F64+F72</f>
        <v>0</v>
      </c>
      <c r="G43" s="15"/>
      <c r="H43" s="9"/>
      <c r="I43" s="9"/>
      <c r="J43" s="9"/>
      <c r="K43" s="9"/>
      <c r="L43" s="9"/>
      <c r="M43" s="9"/>
      <c r="N43" s="9"/>
      <c r="O43" s="9"/>
      <c r="P43" s="9"/>
      <c r="Q43" s="9"/>
      <c r="R43" s="9"/>
      <c r="S43" s="9"/>
      <c r="T43" s="9"/>
      <c r="U43" s="9"/>
      <c r="V43" s="9"/>
      <c r="W43" s="9"/>
      <c r="X43" s="9"/>
      <c r="Y43" s="9"/>
      <c r="Z43" s="9"/>
      <c r="AA43" s="9"/>
    </row>
    <row r="44" spans="1:27" ht="42" customHeight="1" x14ac:dyDescent="0.3">
      <c r="A44" s="10">
        <v>21000000</v>
      </c>
      <c r="B44" s="27" t="s">
        <v>53</v>
      </c>
      <c r="C44" s="34">
        <f>D44+E44</f>
        <v>113589580</v>
      </c>
      <c r="D44" s="34">
        <f>D45+D48+D50+D47</f>
        <v>103427980</v>
      </c>
      <c r="E44" s="34">
        <f>E45+E48+E50+E47</f>
        <v>10161600</v>
      </c>
      <c r="F44" s="34">
        <f>F45+F48+F50+F47</f>
        <v>0</v>
      </c>
      <c r="G44" s="15"/>
      <c r="H44" s="9"/>
      <c r="I44" s="9"/>
      <c r="J44" s="9"/>
      <c r="K44" s="9"/>
      <c r="L44" s="9"/>
      <c r="M44" s="9"/>
      <c r="N44" s="9"/>
      <c r="O44" s="9"/>
      <c r="P44" s="9"/>
      <c r="Q44" s="9"/>
      <c r="R44" s="9"/>
      <c r="S44" s="9"/>
      <c r="T44" s="9"/>
      <c r="U44" s="9"/>
      <c r="V44" s="9"/>
      <c r="W44" s="9"/>
      <c r="X44" s="9"/>
      <c r="Y44" s="9"/>
      <c r="Z44" s="9"/>
      <c r="AA44" s="9"/>
    </row>
    <row r="45" spans="1:27" ht="143.25" customHeight="1" x14ac:dyDescent="0.3">
      <c r="A45" s="10">
        <v>21010000</v>
      </c>
      <c r="B45" s="27" t="s">
        <v>54</v>
      </c>
      <c r="C45" s="34">
        <f t="shared" si="0"/>
        <v>3680</v>
      </c>
      <c r="D45" s="34">
        <f>D46</f>
        <v>3680</v>
      </c>
      <c r="E45" s="34"/>
      <c r="F45" s="34"/>
      <c r="G45" s="15"/>
      <c r="H45" s="9"/>
      <c r="I45" s="9"/>
      <c r="J45" s="9"/>
      <c r="K45" s="9"/>
      <c r="L45" s="9"/>
      <c r="M45" s="9"/>
      <c r="N45" s="9"/>
      <c r="O45" s="9"/>
      <c r="P45" s="9"/>
      <c r="Q45" s="9"/>
      <c r="R45" s="9"/>
      <c r="S45" s="9"/>
      <c r="T45" s="9"/>
      <c r="U45" s="9"/>
      <c r="V45" s="9"/>
      <c r="W45" s="9"/>
      <c r="X45" s="9"/>
      <c r="Y45" s="9"/>
      <c r="Z45" s="9"/>
      <c r="AA45" s="9"/>
    </row>
    <row r="46" spans="1:27" ht="73.5" customHeight="1" x14ac:dyDescent="0.3">
      <c r="A46" s="10">
        <v>21010300</v>
      </c>
      <c r="B46" s="27" t="s">
        <v>55</v>
      </c>
      <c r="C46" s="34">
        <f t="shared" si="0"/>
        <v>3680</v>
      </c>
      <c r="D46" s="34">
        <v>3680</v>
      </c>
      <c r="E46" s="34">
        <v>0</v>
      </c>
      <c r="F46" s="34">
        <v>0</v>
      </c>
      <c r="G46" s="15"/>
      <c r="H46" s="9"/>
      <c r="I46" s="9"/>
      <c r="J46" s="9"/>
      <c r="K46" s="9"/>
      <c r="L46" s="9"/>
      <c r="M46" s="9"/>
      <c r="N46" s="9"/>
      <c r="O46" s="9"/>
      <c r="P46" s="9"/>
      <c r="Q46" s="9"/>
      <c r="R46" s="9"/>
      <c r="S46" s="9"/>
      <c r="T46" s="9"/>
      <c r="U46" s="9"/>
      <c r="V46" s="9"/>
      <c r="W46" s="9"/>
      <c r="X46" s="9"/>
      <c r="Y46" s="9"/>
      <c r="Z46" s="9"/>
      <c r="AA46" s="9"/>
    </row>
    <row r="47" spans="1:27" ht="44.25" customHeight="1" x14ac:dyDescent="0.3">
      <c r="A47" s="10">
        <v>21050000</v>
      </c>
      <c r="B47" s="27" t="s">
        <v>56</v>
      </c>
      <c r="C47" s="34">
        <f t="shared" si="0"/>
        <v>103024300</v>
      </c>
      <c r="D47" s="34">
        <v>103024300</v>
      </c>
      <c r="E47" s="34">
        <v>0</v>
      </c>
      <c r="F47" s="34">
        <v>0</v>
      </c>
      <c r="G47" s="15"/>
      <c r="H47" s="9"/>
      <c r="I47" s="9"/>
      <c r="J47" s="9"/>
      <c r="K47" s="9"/>
      <c r="L47" s="9"/>
      <c r="M47" s="9"/>
      <c r="N47" s="9"/>
      <c r="O47" s="9"/>
      <c r="P47" s="9"/>
      <c r="Q47" s="9"/>
      <c r="R47" s="9"/>
      <c r="S47" s="9"/>
      <c r="T47" s="9"/>
      <c r="U47" s="9"/>
      <c r="V47" s="9"/>
      <c r="W47" s="9"/>
      <c r="X47" s="9"/>
      <c r="Y47" s="9"/>
      <c r="Z47" s="9"/>
      <c r="AA47" s="9"/>
    </row>
    <row r="48" spans="1:27" ht="29.25" customHeight="1" x14ac:dyDescent="0.3">
      <c r="A48" s="10">
        <v>21080000</v>
      </c>
      <c r="B48" s="27" t="s">
        <v>57</v>
      </c>
      <c r="C48" s="34">
        <f t="shared" si="0"/>
        <v>400000</v>
      </c>
      <c r="D48" s="34">
        <f>D49</f>
        <v>400000</v>
      </c>
      <c r="E48" s="34"/>
      <c r="F48" s="34"/>
      <c r="G48" s="15"/>
      <c r="H48" s="9"/>
      <c r="I48" s="9"/>
      <c r="J48" s="9"/>
      <c r="K48" s="9"/>
      <c r="L48" s="9"/>
      <c r="M48" s="9"/>
      <c r="N48" s="9"/>
      <c r="O48" s="9"/>
      <c r="P48" s="9"/>
      <c r="Q48" s="9"/>
      <c r="R48" s="9"/>
      <c r="S48" s="9"/>
      <c r="T48" s="9"/>
      <c r="U48" s="9"/>
      <c r="V48" s="9"/>
      <c r="W48" s="9"/>
      <c r="X48" s="9"/>
      <c r="Y48" s="9"/>
      <c r="Z48" s="9"/>
      <c r="AA48" s="9"/>
    </row>
    <row r="49" spans="1:27" ht="31.5" customHeight="1" x14ac:dyDescent="0.3">
      <c r="A49" s="10">
        <v>21080500</v>
      </c>
      <c r="B49" s="27" t="s">
        <v>58</v>
      </c>
      <c r="C49" s="34">
        <f t="shared" si="0"/>
        <v>400000</v>
      </c>
      <c r="D49" s="34">
        <v>400000</v>
      </c>
      <c r="E49" s="34"/>
      <c r="F49" s="34"/>
      <c r="G49" s="15"/>
      <c r="H49" s="9"/>
      <c r="I49" s="9"/>
      <c r="J49" s="9"/>
      <c r="K49" s="9"/>
      <c r="L49" s="9"/>
      <c r="M49" s="9"/>
      <c r="N49" s="9"/>
      <c r="O49" s="9"/>
      <c r="P49" s="9"/>
      <c r="Q49" s="9"/>
      <c r="R49" s="9"/>
      <c r="S49" s="9"/>
      <c r="T49" s="9"/>
      <c r="U49" s="9"/>
      <c r="V49" s="9"/>
      <c r="W49" s="9"/>
      <c r="X49" s="9"/>
      <c r="Y49" s="9"/>
      <c r="Z49" s="9"/>
      <c r="AA49" s="9"/>
    </row>
    <row r="50" spans="1:27" ht="56.25" x14ac:dyDescent="0.3">
      <c r="A50" s="10">
        <v>21110000</v>
      </c>
      <c r="B50" s="27" t="s">
        <v>59</v>
      </c>
      <c r="C50" s="34">
        <f t="shared" si="0"/>
        <v>10161600</v>
      </c>
      <c r="D50" s="34"/>
      <c r="E50" s="34">
        <v>10161600</v>
      </c>
      <c r="F50" s="34">
        <v>0</v>
      </c>
      <c r="G50" s="15"/>
      <c r="H50" s="9"/>
      <c r="I50" s="9"/>
      <c r="J50" s="9"/>
      <c r="K50" s="9"/>
      <c r="L50" s="9"/>
      <c r="M50" s="9"/>
      <c r="N50" s="9"/>
      <c r="O50" s="9"/>
      <c r="P50" s="9"/>
      <c r="Q50" s="9"/>
      <c r="R50" s="9"/>
      <c r="S50" s="9"/>
      <c r="T50" s="9"/>
      <c r="U50" s="9"/>
      <c r="V50" s="9"/>
      <c r="W50" s="9"/>
      <c r="X50" s="9"/>
      <c r="Y50" s="9"/>
      <c r="Z50" s="9"/>
      <c r="AA50" s="9"/>
    </row>
    <row r="51" spans="1:27" ht="42.75" customHeight="1" x14ac:dyDescent="0.3">
      <c r="A51" s="10">
        <v>22000000</v>
      </c>
      <c r="B51" s="27" t="s">
        <v>60</v>
      </c>
      <c r="C51" s="34">
        <f t="shared" si="0"/>
        <v>88807412</v>
      </c>
      <c r="D51" s="34">
        <f>D52+D61+D63</f>
        <v>88807412</v>
      </c>
      <c r="E51" s="34"/>
      <c r="F51" s="34"/>
      <c r="G51" s="15"/>
      <c r="H51" s="9"/>
      <c r="I51" s="9"/>
      <c r="J51" s="9"/>
      <c r="K51" s="9"/>
      <c r="L51" s="9"/>
      <c r="M51" s="9"/>
      <c r="N51" s="9"/>
      <c r="O51" s="9"/>
      <c r="P51" s="9"/>
      <c r="Q51" s="9"/>
      <c r="R51" s="9"/>
      <c r="S51" s="9"/>
      <c r="T51" s="9"/>
      <c r="U51" s="9"/>
      <c r="V51" s="9"/>
      <c r="W51" s="9"/>
      <c r="X51" s="9"/>
      <c r="Y51" s="9"/>
      <c r="Z51" s="9"/>
      <c r="AA51" s="9"/>
    </row>
    <row r="52" spans="1:27" ht="29.25" customHeight="1" x14ac:dyDescent="0.3">
      <c r="A52" s="10">
        <v>22010000</v>
      </c>
      <c r="B52" s="27" t="s">
        <v>61</v>
      </c>
      <c r="C52" s="34">
        <f t="shared" si="0"/>
        <v>84028812</v>
      </c>
      <c r="D52" s="34">
        <f>D53+D54+D55+D56+D57+D58+D59+D60</f>
        <v>84028812</v>
      </c>
      <c r="E52" s="34"/>
      <c r="F52" s="34"/>
      <c r="G52" s="15"/>
      <c r="H52" s="9"/>
      <c r="I52" s="9"/>
      <c r="J52" s="9"/>
      <c r="K52" s="9"/>
      <c r="L52" s="9"/>
      <c r="M52" s="9"/>
      <c r="N52" s="9"/>
      <c r="O52" s="9"/>
      <c r="P52" s="9"/>
      <c r="Q52" s="9"/>
      <c r="R52" s="9"/>
      <c r="S52" s="9"/>
      <c r="T52" s="9"/>
      <c r="U52" s="9"/>
      <c r="V52" s="9"/>
      <c r="W52" s="9"/>
      <c r="X52" s="9"/>
      <c r="Y52" s="9"/>
      <c r="Z52" s="9"/>
      <c r="AA52" s="9"/>
    </row>
    <row r="53" spans="1:27" ht="102" customHeight="1" x14ac:dyDescent="0.3">
      <c r="A53" s="10">
        <v>22010200</v>
      </c>
      <c r="B53" s="27" t="s">
        <v>62</v>
      </c>
      <c r="C53" s="34">
        <f t="shared" si="0"/>
        <v>53652</v>
      </c>
      <c r="D53" s="34">
        <v>53652</v>
      </c>
      <c r="E53" s="34">
        <v>0</v>
      </c>
      <c r="F53" s="34">
        <v>0</v>
      </c>
      <c r="G53" s="15"/>
      <c r="H53" s="9"/>
      <c r="I53" s="9"/>
      <c r="J53" s="9"/>
      <c r="K53" s="9"/>
      <c r="L53" s="9"/>
      <c r="M53" s="9"/>
      <c r="N53" s="9"/>
      <c r="O53" s="9"/>
      <c r="P53" s="9"/>
      <c r="Q53" s="9"/>
      <c r="R53" s="9"/>
      <c r="S53" s="9"/>
      <c r="T53" s="9"/>
      <c r="U53" s="9"/>
      <c r="V53" s="9"/>
      <c r="W53" s="9"/>
      <c r="X53" s="9"/>
      <c r="Y53" s="9"/>
      <c r="Z53" s="9"/>
      <c r="AA53" s="9"/>
    </row>
    <row r="54" spans="1:27" ht="56.25" x14ac:dyDescent="0.3">
      <c r="A54" s="10">
        <v>22010500</v>
      </c>
      <c r="B54" s="27" t="s">
        <v>63</v>
      </c>
      <c r="C54" s="34">
        <f t="shared" si="0"/>
        <v>10920</v>
      </c>
      <c r="D54" s="34">
        <v>10920</v>
      </c>
      <c r="E54" s="34">
        <v>0</v>
      </c>
      <c r="F54" s="34">
        <v>0</v>
      </c>
      <c r="G54" s="15"/>
      <c r="H54" s="9"/>
      <c r="I54" s="9"/>
      <c r="J54" s="9"/>
      <c r="K54" s="9"/>
      <c r="L54" s="9"/>
      <c r="M54" s="9"/>
      <c r="N54" s="9"/>
      <c r="O54" s="9"/>
      <c r="P54" s="9"/>
      <c r="Q54" s="9"/>
      <c r="R54" s="9"/>
      <c r="S54" s="9"/>
      <c r="T54" s="9"/>
      <c r="U54" s="9"/>
      <c r="V54" s="9"/>
      <c r="W54" s="9"/>
      <c r="X54" s="9"/>
      <c r="Y54" s="9"/>
      <c r="Z54" s="9"/>
      <c r="AA54" s="9"/>
    </row>
    <row r="55" spans="1:27" ht="56.25" x14ac:dyDescent="0.3">
      <c r="A55" s="10">
        <v>22010600</v>
      </c>
      <c r="B55" s="27" t="s">
        <v>64</v>
      </c>
      <c r="C55" s="34">
        <f t="shared" si="0"/>
        <v>780</v>
      </c>
      <c r="D55" s="34">
        <v>780</v>
      </c>
      <c r="E55" s="34">
        <v>0</v>
      </c>
      <c r="F55" s="34">
        <v>0</v>
      </c>
      <c r="G55" s="15"/>
      <c r="H55" s="9"/>
      <c r="I55" s="9"/>
      <c r="J55" s="9"/>
      <c r="K55" s="9"/>
      <c r="L55" s="9"/>
      <c r="M55" s="9"/>
      <c r="N55" s="9"/>
      <c r="O55" s="9"/>
      <c r="P55" s="9"/>
      <c r="Q55" s="9"/>
      <c r="R55" s="9"/>
      <c r="S55" s="9"/>
      <c r="T55" s="9"/>
      <c r="U55" s="9"/>
      <c r="V55" s="9"/>
      <c r="W55" s="9"/>
      <c r="X55" s="9"/>
      <c r="Y55" s="9"/>
      <c r="Z55" s="9"/>
      <c r="AA55" s="9"/>
    </row>
    <row r="56" spans="1:27" ht="56.25" x14ac:dyDescent="0.3">
      <c r="A56" s="10">
        <v>22010700</v>
      </c>
      <c r="B56" s="27" t="s">
        <v>65</v>
      </c>
      <c r="C56" s="34">
        <f t="shared" si="0"/>
        <v>18760</v>
      </c>
      <c r="D56" s="34">
        <v>18760</v>
      </c>
      <c r="E56" s="34"/>
      <c r="F56" s="34"/>
      <c r="G56" s="15"/>
      <c r="H56" s="9"/>
      <c r="I56" s="9"/>
      <c r="J56" s="9"/>
      <c r="K56" s="9"/>
      <c r="L56" s="9"/>
      <c r="M56" s="9"/>
      <c r="N56" s="9"/>
      <c r="O56" s="9"/>
      <c r="P56" s="9"/>
      <c r="Q56" s="9"/>
      <c r="R56" s="9"/>
      <c r="S56" s="9"/>
      <c r="T56" s="9"/>
      <c r="U56" s="9"/>
      <c r="V56" s="9"/>
      <c r="W56" s="9"/>
      <c r="X56" s="9"/>
      <c r="Y56" s="9"/>
      <c r="Z56" s="9"/>
      <c r="AA56" s="9"/>
    </row>
    <row r="57" spans="1:27" ht="81" customHeight="1" x14ac:dyDescent="0.3">
      <c r="A57" s="10">
        <v>22010900</v>
      </c>
      <c r="B57" s="27" t="s">
        <v>66</v>
      </c>
      <c r="C57" s="34">
        <f t="shared" si="0"/>
        <v>179100</v>
      </c>
      <c r="D57" s="34">
        <v>179100</v>
      </c>
      <c r="E57" s="34"/>
      <c r="F57" s="34"/>
      <c r="G57" s="15"/>
      <c r="H57" s="9"/>
      <c r="I57" s="9"/>
      <c r="J57" s="9"/>
      <c r="K57" s="9"/>
      <c r="L57" s="9"/>
      <c r="M57" s="9"/>
      <c r="N57" s="9"/>
      <c r="O57" s="9"/>
      <c r="P57" s="9"/>
      <c r="Q57" s="9"/>
      <c r="R57" s="9"/>
      <c r="S57" s="9"/>
      <c r="T57" s="9"/>
      <c r="U57" s="9"/>
      <c r="V57" s="9"/>
      <c r="W57" s="9"/>
      <c r="X57" s="9"/>
      <c r="Y57" s="9"/>
      <c r="Z57" s="9"/>
      <c r="AA57" s="9"/>
    </row>
    <row r="58" spans="1:27" ht="56.25" x14ac:dyDescent="0.3">
      <c r="A58" s="10">
        <v>22011000</v>
      </c>
      <c r="B58" s="27" t="s">
        <v>67</v>
      </c>
      <c r="C58" s="34">
        <f t="shared" si="0"/>
        <v>19515600</v>
      </c>
      <c r="D58" s="34">
        <v>19515600</v>
      </c>
      <c r="E58" s="34">
        <v>0</v>
      </c>
      <c r="F58" s="34">
        <v>0</v>
      </c>
      <c r="G58" s="15"/>
      <c r="H58" s="9"/>
      <c r="I58" s="9"/>
      <c r="J58" s="9"/>
      <c r="K58" s="9"/>
      <c r="L58" s="9"/>
      <c r="M58" s="9"/>
      <c r="N58" s="9"/>
      <c r="O58" s="9"/>
      <c r="P58" s="9"/>
      <c r="Q58" s="9"/>
      <c r="R58" s="9"/>
      <c r="S58" s="9"/>
      <c r="T58" s="9"/>
      <c r="U58" s="9"/>
      <c r="V58" s="9"/>
      <c r="W58" s="9"/>
      <c r="X58" s="9"/>
      <c r="Y58" s="9"/>
      <c r="Z58" s="9"/>
      <c r="AA58" s="9"/>
    </row>
    <row r="59" spans="1:27" ht="56.25" x14ac:dyDescent="0.3">
      <c r="A59" s="10">
        <v>22011100</v>
      </c>
      <c r="B59" s="27" t="s">
        <v>68</v>
      </c>
      <c r="C59" s="34">
        <f t="shared" si="0"/>
        <v>61500000</v>
      </c>
      <c r="D59" s="34">
        <v>61500000</v>
      </c>
      <c r="E59" s="34">
        <v>0</v>
      </c>
      <c r="F59" s="34">
        <v>0</v>
      </c>
      <c r="G59" s="15"/>
      <c r="H59" s="9"/>
      <c r="I59" s="9"/>
      <c r="J59" s="9"/>
      <c r="K59" s="9"/>
      <c r="L59" s="9"/>
      <c r="M59" s="9"/>
      <c r="N59" s="9"/>
      <c r="O59" s="9"/>
      <c r="P59" s="9"/>
      <c r="Q59" s="9"/>
      <c r="R59" s="9"/>
      <c r="S59" s="9"/>
      <c r="T59" s="9"/>
      <c r="U59" s="9"/>
      <c r="V59" s="9"/>
      <c r="W59" s="9"/>
      <c r="X59" s="9"/>
      <c r="Y59" s="9"/>
      <c r="Z59" s="9"/>
      <c r="AA59" s="9"/>
    </row>
    <row r="60" spans="1:27" ht="40.5" customHeight="1" x14ac:dyDescent="0.3">
      <c r="A60" s="10">
        <v>22011800</v>
      </c>
      <c r="B60" s="27" t="s">
        <v>69</v>
      </c>
      <c r="C60" s="34">
        <f t="shared" si="0"/>
        <v>2750000</v>
      </c>
      <c r="D60" s="34">
        <v>2750000</v>
      </c>
      <c r="E60" s="34">
        <v>0</v>
      </c>
      <c r="F60" s="34">
        <v>0</v>
      </c>
      <c r="G60" s="15"/>
      <c r="H60" s="9"/>
      <c r="I60" s="9"/>
      <c r="J60" s="9"/>
      <c r="K60" s="9"/>
      <c r="L60" s="9"/>
      <c r="M60" s="9"/>
      <c r="N60" s="9"/>
      <c r="O60" s="9"/>
      <c r="P60" s="9"/>
      <c r="Q60" s="9"/>
      <c r="R60" s="9"/>
      <c r="S60" s="9"/>
      <c r="T60" s="9"/>
      <c r="U60" s="9"/>
      <c r="V60" s="9"/>
      <c r="W60" s="9"/>
      <c r="X60" s="9"/>
      <c r="Y60" s="9"/>
      <c r="Z60" s="9"/>
      <c r="AA60" s="9"/>
    </row>
    <row r="61" spans="1:27" ht="63" customHeight="1" x14ac:dyDescent="0.3">
      <c r="A61" s="10">
        <v>22080000</v>
      </c>
      <c r="B61" s="27" t="s">
        <v>70</v>
      </c>
      <c r="C61" s="34">
        <f t="shared" si="0"/>
        <v>4600000</v>
      </c>
      <c r="D61" s="34">
        <f>D62</f>
        <v>4600000</v>
      </c>
      <c r="E61" s="34"/>
      <c r="F61" s="34"/>
      <c r="G61" s="15"/>
      <c r="H61" s="9"/>
      <c r="I61" s="9"/>
      <c r="J61" s="9"/>
      <c r="K61" s="9"/>
      <c r="L61" s="9"/>
      <c r="M61" s="9"/>
      <c r="N61" s="9"/>
      <c r="O61" s="9"/>
      <c r="P61" s="9"/>
      <c r="Q61" s="9"/>
      <c r="R61" s="9"/>
      <c r="S61" s="9"/>
      <c r="T61" s="9"/>
      <c r="U61" s="9"/>
      <c r="V61" s="9"/>
      <c r="W61" s="9"/>
      <c r="X61" s="9"/>
      <c r="Y61" s="9"/>
      <c r="Z61" s="9"/>
      <c r="AA61" s="9"/>
    </row>
    <row r="62" spans="1:27" ht="80.25" customHeight="1" x14ac:dyDescent="0.3">
      <c r="A62" s="10">
        <v>22080400</v>
      </c>
      <c r="B62" s="27" t="s">
        <v>71</v>
      </c>
      <c r="C62" s="34">
        <f t="shared" si="0"/>
        <v>4600000</v>
      </c>
      <c r="D62" s="34">
        <v>4600000</v>
      </c>
      <c r="E62" s="34">
        <v>0</v>
      </c>
      <c r="F62" s="34">
        <v>0</v>
      </c>
      <c r="G62" s="15"/>
      <c r="H62" s="9"/>
      <c r="I62" s="9"/>
      <c r="J62" s="9"/>
      <c r="K62" s="9"/>
      <c r="L62" s="9"/>
      <c r="M62" s="9"/>
      <c r="N62" s="9"/>
      <c r="O62" s="9"/>
      <c r="P62" s="9"/>
      <c r="Q62" s="9"/>
      <c r="R62" s="9"/>
      <c r="S62" s="9"/>
      <c r="T62" s="9"/>
      <c r="U62" s="9"/>
      <c r="V62" s="9"/>
      <c r="W62" s="9"/>
      <c r="X62" s="9"/>
      <c r="Y62" s="9"/>
      <c r="Z62" s="9"/>
      <c r="AA62" s="9"/>
    </row>
    <row r="63" spans="1:27" ht="116.25" customHeight="1" x14ac:dyDescent="0.3">
      <c r="A63" s="10">
        <v>22130000</v>
      </c>
      <c r="B63" s="27" t="s">
        <v>72</v>
      </c>
      <c r="C63" s="34">
        <f t="shared" si="0"/>
        <v>178600</v>
      </c>
      <c r="D63" s="34">
        <v>178600</v>
      </c>
      <c r="E63" s="34">
        <v>0</v>
      </c>
      <c r="F63" s="34">
        <v>0</v>
      </c>
      <c r="G63" s="15"/>
      <c r="H63" s="9"/>
      <c r="I63" s="9"/>
      <c r="J63" s="9"/>
      <c r="K63" s="9"/>
      <c r="L63" s="9"/>
      <c r="M63" s="9"/>
      <c r="N63" s="9"/>
      <c r="O63" s="9"/>
      <c r="P63" s="9"/>
      <c r="Q63" s="9"/>
      <c r="R63" s="9"/>
      <c r="S63" s="9"/>
      <c r="T63" s="9"/>
      <c r="U63" s="9"/>
      <c r="V63" s="9"/>
      <c r="W63" s="9"/>
      <c r="X63" s="9"/>
      <c r="Y63" s="9"/>
      <c r="Z63" s="9"/>
      <c r="AA63" s="9"/>
    </row>
    <row r="64" spans="1:27" ht="22.5" customHeight="1" x14ac:dyDescent="0.3">
      <c r="A64" s="10">
        <v>24000000</v>
      </c>
      <c r="B64" s="27" t="s">
        <v>73</v>
      </c>
      <c r="C64" s="34">
        <f t="shared" si="0"/>
        <v>2242413</v>
      </c>
      <c r="D64" s="34">
        <f>D66+D70+D65</f>
        <v>1862200</v>
      </c>
      <c r="E64" s="34">
        <f>E66+E70+E65</f>
        <v>380213</v>
      </c>
      <c r="F64" s="34">
        <f>F66+F70+F65</f>
        <v>0</v>
      </c>
      <c r="G64" s="15"/>
      <c r="H64" s="9"/>
      <c r="I64" s="9"/>
      <c r="J64" s="9"/>
      <c r="K64" s="9"/>
      <c r="L64" s="9"/>
      <c r="M64" s="9"/>
      <c r="N64" s="9"/>
      <c r="O64" s="9"/>
      <c r="P64" s="9"/>
      <c r="Q64" s="9"/>
      <c r="R64" s="9"/>
      <c r="S64" s="9"/>
      <c r="T64" s="9"/>
      <c r="U64" s="9"/>
      <c r="V64" s="9"/>
      <c r="W64" s="9"/>
      <c r="X64" s="9"/>
      <c r="Y64" s="9"/>
      <c r="Z64" s="9"/>
      <c r="AA64" s="9"/>
    </row>
    <row r="65" spans="1:27" ht="75" x14ac:dyDescent="0.3">
      <c r="A65" s="10">
        <v>24030000</v>
      </c>
      <c r="B65" s="27" t="s">
        <v>74</v>
      </c>
      <c r="C65" s="34">
        <f t="shared" si="0"/>
        <v>7000</v>
      </c>
      <c r="D65" s="34">
        <v>7000</v>
      </c>
      <c r="E65" s="34">
        <v>0</v>
      </c>
      <c r="F65" s="34">
        <v>0</v>
      </c>
      <c r="G65" s="15"/>
      <c r="H65" s="9"/>
      <c r="I65" s="9"/>
      <c r="J65" s="9"/>
      <c r="K65" s="9"/>
      <c r="L65" s="9"/>
      <c r="M65" s="9"/>
      <c r="N65" s="9"/>
      <c r="O65" s="9"/>
      <c r="P65" s="9"/>
      <c r="Q65" s="9"/>
      <c r="R65" s="9"/>
      <c r="S65" s="9"/>
      <c r="T65" s="9"/>
      <c r="U65" s="9"/>
      <c r="V65" s="9"/>
      <c r="W65" s="9"/>
      <c r="X65" s="9"/>
      <c r="Y65" s="9"/>
      <c r="Z65" s="9"/>
      <c r="AA65" s="9"/>
    </row>
    <row r="66" spans="1:27" ht="21" customHeight="1" x14ac:dyDescent="0.3">
      <c r="A66" s="10">
        <v>24060000</v>
      </c>
      <c r="B66" s="27" t="s">
        <v>58</v>
      </c>
      <c r="C66" s="34">
        <f t="shared" si="0"/>
        <v>2205900</v>
      </c>
      <c r="D66" s="34">
        <f>D67+D69+D68</f>
        <v>1855200</v>
      </c>
      <c r="E66" s="34">
        <f>E67+E69+E68</f>
        <v>350700</v>
      </c>
      <c r="F66" s="34">
        <f>F67+F69+F68</f>
        <v>0</v>
      </c>
      <c r="G66" s="15"/>
      <c r="H66" s="9"/>
      <c r="I66" s="9"/>
      <c r="J66" s="9"/>
      <c r="K66" s="9"/>
      <c r="L66" s="9"/>
      <c r="M66" s="9"/>
      <c r="N66" s="9"/>
      <c r="O66" s="9"/>
      <c r="P66" s="9"/>
      <c r="Q66" s="9"/>
      <c r="R66" s="9"/>
      <c r="S66" s="9"/>
      <c r="T66" s="9"/>
      <c r="U66" s="9"/>
      <c r="V66" s="9"/>
      <c r="W66" s="9"/>
      <c r="X66" s="9"/>
      <c r="Y66" s="9"/>
      <c r="Z66" s="9"/>
      <c r="AA66" s="9"/>
    </row>
    <row r="67" spans="1:27" ht="20.25" customHeight="1" x14ac:dyDescent="0.3">
      <c r="A67" s="10">
        <v>24060300</v>
      </c>
      <c r="B67" s="27" t="s">
        <v>58</v>
      </c>
      <c r="C67" s="34">
        <f t="shared" si="0"/>
        <v>1600000</v>
      </c>
      <c r="D67" s="34">
        <v>1600000</v>
      </c>
      <c r="E67" s="34"/>
      <c r="F67" s="34">
        <v>0</v>
      </c>
      <c r="G67" s="15"/>
      <c r="H67" s="9"/>
      <c r="I67" s="9"/>
      <c r="J67" s="9"/>
      <c r="K67" s="9"/>
      <c r="L67" s="9"/>
      <c r="M67" s="9"/>
      <c r="N67" s="9"/>
      <c r="O67" s="9"/>
      <c r="P67" s="9"/>
      <c r="Q67" s="9"/>
      <c r="R67" s="9"/>
      <c r="S67" s="9"/>
      <c r="T67" s="9"/>
      <c r="U67" s="9"/>
      <c r="V67" s="9"/>
      <c r="W67" s="9"/>
      <c r="X67" s="9"/>
      <c r="Y67" s="9"/>
      <c r="Z67" s="9"/>
      <c r="AA67" s="9"/>
    </row>
    <row r="68" spans="1:27" ht="94.5" customHeight="1" x14ac:dyDescent="0.3">
      <c r="A68" s="10">
        <v>24061900</v>
      </c>
      <c r="B68" s="27" t="s">
        <v>75</v>
      </c>
      <c r="C68" s="34">
        <f>D68+E68</f>
        <v>255200</v>
      </c>
      <c r="D68" s="34">
        <v>255200</v>
      </c>
      <c r="E68" s="37"/>
      <c r="F68" s="37"/>
      <c r="G68" s="15"/>
      <c r="H68" s="9"/>
      <c r="I68" s="9"/>
      <c r="J68" s="9"/>
      <c r="K68" s="9"/>
      <c r="L68" s="9"/>
      <c r="M68" s="9"/>
      <c r="N68" s="9"/>
      <c r="O68" s="9"/>
      <c r="P68" s="9"/>
      <c r="Q68" s="9"/>
      <c r="R68" s="9"/>
      <c r="S68" s="9"/>
      <c r="T68" s="9"/>
      <c r="U68" s="9"/>
      <c r="V68" s="9"/>
      <c r="W68" s="9"/>
      <c r="X68" s="9"/>
      <c r="Y68" s="9"/>
      <c r="Z68" s="9"/>
      <c r="AA68" s="9"/>
    </row>
    <row r="69" spans="1:27" ht="79.5" customHeight="1" x14ac:dyDescent="0.3">
      <c r="A69" s="10">
        <v>24062100</v>
      </c>
      <c r="B69" s="27" t="s">
        <v>76</v>
      </c>
      <c r="C69" s="34">
        <f t="shared" si="0"/>
        <v>350700</v>
      </c>
      <c r="D69" s="34"/>
      <c r="E69" s="34">
        <v>350700</v>
      </c>
      <c r="F69" s="34"/>
      <c r="G69" s="15"/>
      <c r="H69" s="9"/>
      <c r="I69" s="9"/>
      <c r="J69" s="9"/>
      <c r="K69" s="9"/>
      <c r="L69" s="9"/>
      <c r="M69" s="9"/>
      <c r="N69" s="9"/>
      <c r="O69" s="9"/>
      <c r="P69" s="9"/>
      <c r="Q69" s="9"/>
      <c r="R69" s="9"/>
      <c r="S69" s="9"/>
      <c r="T69" s="9"/>
      <c r="U69" s="9"/>
      <c r="V69" s="9"/>
      <c r="W69" s="9"/>
      <c r="X69" s="9"/>
      <c r="Y69" s="9"/>
      <c r="Z69" s="9"/>
      <c r="AA69" s="9"/>
    </row>
    <row r="70" spans="1:27" ht="41.25" customHeight="1" x14ac:dyDescent="0.3">
      <c r="A70" s="10">
        <v>24110000</v>
      </c>
      <c r="B70" s="27" t="s">
        <v>77</v>
      </c>
      <c r="C70" s="34">
        <f t="shared" si="0"/>
        <v>29513</v>
      </c>
      <c r="D70" s="34"/>
      <c r="E70" s="34">
        <f>E71</f>
        <v>29513</v>
      </c>
      <c r="F70" s="34"/>
      <c r="G70" s="15"/>
      <c r="H70" s="9"/>
      <c r="I70" s="9"/>
      <c r="J70" s="9"/>
      <c r="K70" s="9"/>
      <c r="L70" s="9"/>
      <c r="M70" s="9"/>
      <c r="N70" s="9"/>
      <c r="O70" s="9"/>
      <c r="P70" s="9"/>
      <c r="Q70" s="9"/>
      <c r="R70" s="9"/>
      <c r="S70" s="9"/>
      <c r="T70" s="9"/>
      <c r="U70" s="9"/>
      <c r="V70" s="9"/>
      <c r="W70" s="9"/>
      <c r="X70" s="9"/>
      <c r="Y70" s="9"/>
      <c r="Z70" s="9"/>
      <c r="AA70" s="9"/>
    </row>
    <row r="71" spans="1:27" ht="98.25" customHeight="1" x14ac:dyDescent="0.3">
      <c r="A71" s="10">
        <v>24110900</v>
      </c>
      <c r="B71" s="27" t="s">
        <v>78</v>
      </c>
      <c r="C71" s="34">
        <f t="shared" ref="C71:C80" si="2">D71+E71</f>
        <v>29513</v>
      </c>
      <c r="D71" s="34"/>
      <c r="E71" s="34">
        <v>29513</v>
      </c>
      <c r="F71" s="34"/>
      <c r="G71" s="15"/>
      <c r="H71" s="9"/>
      <c r="I71" s="9"/>
      <c r="J71" s="9"/>
      <c r="K71" s="9"/>
      <c r="L71" s="9"/>
      <c r="M71" s="9"/>
      <c r="N71" s="9"/>
      <c r="O71" s="9"/>
      <c r="P71" s="9"/>
      <c r="Q71" s="9"/>
      <c r="R71" s="9"/>
      <c r="S71" s="9"/>
      <c r="T71" s="9"/>
      <c r="U71" s="9"/>
      <c r="V71" s="9"/>
      <c r="W71" s="9"/>
      <c r="X71" s="9"/>
      <c r="Y71" s="9"/>
      <c r="Z71" s="9"/>
      <c r="AA71" s="9"/>
    </row>
    <row r="72" spans="1:27" x14ac:dyDescent="0.3">
      <c r="A72" s="10">
        <v>25000000</v>
      </c>
      <c r="B72" s="27" t="s">
        <v>79</v>
      </c>
      <c r="C72" s="34">
        <f t="shared" si="2"/>
        <v>215311351</v>
      </c>
      <c r="D72" s="34"/>
      <c r="E72" s="34">
        <f>E73+E78</f>
        <v>215311351</v>
      </c>
      <c r="F72" s="34"/>
      <c r="G72" s="15"/>
      <c r="H72" s="9"/>
      <c r="I72" s="9"/>
      <c r="J72" s="9"/>
      <c r="K72" s="9"/>
      <c r="L72" s="9"/>
      <c r="M72" s="9"/>
      <c r="N72" s="9"/>
      <c r="O72" s="9"/>
      <c r="P72" s="9"/>
      <c r="Q72" s="9"/>
      <c r="R72" s="9"/>
      <c r="S72" s="9"/>
      <c r="T72" s="9"/>
      <c r="U72" s="9"/>
      <c r="V72" s="9"/>
      <c r="W72" s="9"/>
      <c r="X72" s="9"/>
      <c r="Y72" s="9"/>
      <c r="Z72" s="9"/>
      <c r="AA72" s="9"/>
    </row>
    <row r="73" spans="1:27" ht="56.25" x14ac:dyDescent="0.3">
      <c r="A73" s="10">
        <v>25010000</v>
      </c>
      <c r="B73" s="27" t="s">
        <v>80</v>
      </c>
      <c r="C73" s="34">
        <f t="shared" si="2"/>
        <v>166290930</v>
      </c>
      <c r="D73" s="34"/>
      <c r="E73" s="34">
        <f>E74+E75+E76+E77</f>
        <v>166290930</v>
      </c>
      <c r="F73" s="34"/>
      <c r="G73" s="15"/>
      <c r="H73" s="9"/>
      <c r="I73" s="9"/>
      <c r="J73" s="9"/>
      <c r="K73" s="9"/>
      <c r="L73" s="9"/>
      <c r="M73" s="9"/>
      <c r="N73" s="9"/>
      <c r="O73" s="9"/>
      <c r="P73" s="9"/>
      <c r="Q73" s="9"/>
      <c r="R73" s="9"/>
      <c r="S73" s="9"/>
      <c r="T73" s="9"/>
      <c r="U73" s="9"/>
      <c r="V73" s="9"/>
      <c r="W73" s="9"/>
      <c r="X73" s="9"/>
      <c r="Y73" s="9"/>
      <c r="Z73" s="9"/>
      <c r="AA73" s="9"/>
    </row>
    <row r="74" spans="1:27" ht="37.5" x14ac:dyDescent="0.3">
      <c r="A74" s="10">
        <v>25010100</v>
      </c>
      <c r="B74" s="27" t="s">
        <v>81</v>
      </c>
      <c r="C74" s="34">
        <f t="shared" si="2"/>
        <v>132843353</v>
      </c>
      <c r="D74" s="34"/>
      <c r="E74" s="34">
        <v>132843353</v>
      </c>
      <c r="F74" s="34"/>
      <c r="G74" s="15"/>
      <c r="H74" s="9"/>
      <c r="I74" s="9"/>
      <c r="J74" s="9"/>
      <c r="K74" s="9"/>
      <c r="L74" s="9"/>
      <c r="M74" s="9"/>
      <c r="N74" s="9"/>
      <c r="O74" s="9"/>
      <c r="P74" s="9"/>
      <c r="Q74" s="9"/>
      <c r="R74" s="9"/>
      <c r="S74" s="9"/>
      <c r="T74" s="9"/>
      <c r="U74" s="9"/>
      <c r="V74" s="9"/>
      <c r="W74" s="9"/>
      <c r="X74" s="9"/>
      <c r="Y74" s="9"/>
      <c r="Z74" s="9"/>
      <c r="AA74" s="9"/>
    </row>
    <row r="75" spans="1:27" ht="37.5" x14ac:dyDescent="0.3">
      <c r="A75" s="10">
        <v>25010200</v>
      </c>
      <c r="B75" s="27" t="s">
        <v>82</v>
      </c>
      <c r="C75" s="34">
        <f t="shared" si="2"/>
        <v>26158436</v>
      </c>
      <c r="D75" s="34"/>
      <c r="E75" s="34">
        <v>26158436</v>
      </c>
      <c r="F75" s="34"/>
      <c r="G75" s="15"/>
      <c r="H75" s="9"/>
      <c r="I75" s="9"/>
      <c r="J75" s="9"/>
      <c r="K75" s="9"/>
      <c r="L75" s="9"/>
      <c r="M75" s="9"/>
      <c r="N75" s="9"/>
      <c r="O75" s="9"/>
      <c r="P75" s="9"/>
      <c r="Q75" s="9"/>
      <c r="R75" s="9"/>
      <c r="S75" s="9"/>
      <c r="T75" s="9"/>
      <c r="U75" s="9"/>
      <c r="V75" s="9"/>
      <c r="W75" s="9"/>
      <c r="X75" s="9"/>
      <c r="Y75" s="9"/>
      <c r="Z75" s="9"/>
      <c r="AA75" s="9"/>
    </row>
    <row r="76" spans="1:27" ht="22.5" customHeight="1" x14ac:dyDescent="0.3">
      <c r="A76" s="10">
        <v>25010300</v>
      </c>
      <c r="B76" s="27" t="s">
        <v>83</v>
      </c>
      <c r="C76" s="34">
        <f t="shared" si="2"/>
        <v>7087041</v>
      </c>
      <c r="D76" s="34"/>
      <c r="E76" s="34">
        <v>7087041</v>
      </c>
      <c r="F76" s="34"/>
      <c r="G76" s="15"/>
      <c r="H76" s="9"/>
      <c r="I76" s="9"/>
      <c r="J76" s="9"/>
      <c r="K76" s="9"/>
      <c r="L76" s="9"/>
      <c r="M76" s="9"/>
      <c r="N76" s="9"/>
      <c r="O76" s="9"/>
      <c r="P76" s="9"/>
      <c r="Q76" s="9"/>
      <c r="R76" s="9"/>
      <c r="S76" s="9"/>
      <c r="T76" s="9"/>
      <c r="U76" s="9"/>
      <c r="V76" s="9"/>
      <c r="W76" s="9"/>
      <c r="X76" s="9"/>
      <c r="Y76" s="9"/>
      <c r="Z76" s="9"/>
      <c r="AA76" s="9"/>
    </row>
    <row r="77" spans="1:27" ht="56.25" x14ac:dyDescent="0.3">
      <c r="A77" s="10">
        <v>25010400</v>
      </c>
      <c r="B77" s="27" t="s">
        <v>84</v>
      </c>
      <c r="C77" s="34">
        <f t="shared" si="2"/>
        <v>202100</v>
      </c>
      <c r="D77" s="34"/>
      <c r="E77" s="34">
        <v>202100</v>
      </c>
      <c r="F77" s="34"/>
      <c r="G77" s="15"/>
      <c r="H77" s="9"/>
      <c r="I77" s="9"/>
      <c r="J77" s="9"/>
      <c r="K77" s="9"/>
      <c r="L77" s="9"/>
      <c r="M77" s="9"/>
      <c r="N77" s="9"/>
      <c r="O77" s="9"/>
      <c r="P77" s="9"/>
      <c r="Q77" s="9"/>
      <c r="R77" s="9"/>
      <c r="S77" s="9"/>
      <c r="T77" s="9"/>
      <c r="U77" s="9"/>
      <c r="V77" s="9"/>
      <c r="W77" s="9"/>
      <c r="X77" s="9"/>
      <c r="Y77" s="9"/>
      <c r="Z77" s="9"/>
      <c r="AA77" s="9"/>
    </row>
    <row r="78" spans="1:27" ht="22.5" customHeight="1" x14ac:dyDescent="0.3">
      <c r="A78" s="10">
        <v>25020000</v>
      </c>
      <c r="B78" s="27" t="s">
        <v>85</v>
      </c>
      <c r="C78" s="34">
        <f t="shared" si="2"/>
        <v>49020421</v>
      </c>
      <c r="D78" s="34"/>
      <c r="E78" s="34">
        <f>E79+E80</f>
        <v>49020421</v>
      </c>
      <c r="F78" s="34"/>
      <c r="G78" s="15"/>
      <c r="H78" s="9"/>
      <c r="I78" s="9"/>
      <c r="J78" s="9"/>
      <c r="K78" s="9"/>
      <c r="L78" s="9"/>
      <c r="M78" s="9"/>
      <c r="N78" s="9"/>
      <c r="O78" s="9"/>
      <c r="P78" s="9"/>
      <c r="Q78" s="9"/>
      <c r="R78" s="9"/>
      <c r="S78" s="9"/>
      <c r="T78" s="9"/>
      <c r="U78" s="9"/>
      <c r="V78" s="9"/>
      <c r="W78" s="9"/>
      <c r="X78" s="9"/>
      <c r="Y78" s="9"/>
      <c r="Z78" s="9"/>
      <c r="AA78" s="9"/>
    </row>
    <row r="79" spans="1:27" x14ac:dyDescent="0.3">
      <c r="A79" s="10">
        <v>25020100</v>
      </c>
      <c r="B79" s="27" t="s">
        <v>86</v>
      </c>
      <c r="C79" s="34">
        <f t="shared" si="2"/>
        <v>50000</v>
      </c>
      <c r="D79" s="34"/>
      <c r="E79" s="34">
        <v>50000</v>
      </c>
      <c r="F79" s="34"/>
      <c r="G79" s="15"/>
      <c r="H79" s="9"/>
      <c r="I79" s="9"/>
      <c r="J79" s="9"/>
      <c r="K79" s="9"/>
      <c r="L79" s="9"/>
      <c r="M79" s="9"/>
      <c r="N79" s="9"/>
      <c r="O79" s="9"/>
      <c r="P79" s="9"/>
      <c r="Q79" s="9"/>
      <c r="R79" s="9"/>
      <c r="S79" s="9"/>
      <c r="T79" s="9"/>
      <c r="U79" s="9"/>
      <c r="V79" s="9"/>
      <c r="W79" s="9"/>
      <c r="X79" s="9"/>
      <c r="Y79" s="9"/>
      <c r="Z79" s="9"/>
      <c r="AA79" s="9"/>
    </row>
    <row r="80" spans="1:27" ht="152.25" customHeight="1" x14ac:dyDescent="0.3">
      <c r="A80" s="10">
        <v>25020200</v>
      </c>
      <c r="B80" s="27" t="s">
        <v>87</v>
      </c>
      <c r="C80" s="34">
        <f t="shared" si="2"/>
        <v>48970421</v>
      </c>
      <c r="D80" s="34"/>
      <c r="E80" s="34">
        <v>48970421</v>
      </c>
      <c r="F80" s="34"/>
      <c r="G80" s="15"/>
      <c r="H80" s="9"/>
      <c r="I80" s="9"/>
      <c r="J80" s="9"/>
      <c r="K80" s="9"/>
      <c r="L80" s="9"/>
      <c r="M80" s="9"/>
      <c r="N80" s="9"/>
      <c r="O80" s="9"/>
      <c r="P80" s="9"/>
      <c r="Q80" s="9"/>
      <c r="R80" s="9"/>
      <c r="S80" s="9"/>
      <c r="T80" s="9"/>
      <c r="U80" s="9"/>
      <c r="V80" s="9"/>
      <c r="W80" s="9"/>
      <c r="X80" s="9"/>
      <c r="Y80" s="9"/>
      <c r="Z80" s="9"/>
      <c r="AA80" s="9"/>
    </row>
    <row r="81" spans="1:27" ht="25.5" customHeight="1" x14ac:dyDescent="0.3">
      <c r="A81" s="14">
        <v>30000000</v>
      </c>
      <c r="B81" s="51" t="s">
        <v>88</v>
      </c>
      <c r="C81" s="37">
        <f>SUM(D81,E81)</f>
        <v>113000</v>
      </c>
      <c r="D81" s="37">
        <f>D82</f>
        <v>6000</v>
      </c>
      <c r="E81" s="37">
        <f>E82</f>
        <v>107000</v>
      </c>
      <c r="F81" s="37">
        <f>F82</f>
        <v>107000</v>
      </c>
      <c r="G81" s="15"/>
      <c r="H81" s="9"/>
      <c r="I81" s="9"/>
      <c r="J81" s="9"/>
      <c r="K81" s="9"/>
      <c r="L81" s="9"/>
      <c r="M81" s="9"/>
      <c r="N81" s="9"/>
      <c r="O81" s="9"/>
      <c r="P81" s="9"/>
      <c r="Q81" s="9"/>
      <c r="R81" s="9"/>
      <c r="S81" s="9"/>
      <c r="T81" s="9"/>
      <c r="U81" s="9"/>
      <c r="V81" s="9"/>
      <c r="W81" s="9"/>
      <c r="X81" s="9"/>
      <c r="Y81" s="9"/>
      <c r="Z81" s="9"/>
      <c r="AA81" s="9"/>
    </row>
    <row r="82" spans="1:27" ht="30" customHeight="1" x14ac:dyDescent="0.3">
      <c r="A82" s="10">
        <v>31000000</v>
      </c>
      <c r="B82" s="27" t="s">
        <v>89</v>
      </c>
      <c r="C82" s="34">
        <f>SUM(D82,E82)</f>
        <v>113000</v>
      </c>
      <c r="D82" s="34">
        <f>D83+D84</f>
        <v>6000</v>
      </c>
      <c r="E82" s="34">
        <f>E83+E84</f>
        <v>107000</v>
      </c>
      <c r="F82" s="34">
        <f>F83+F84</f>
        <v>107000</v>
      </c>
      <c r="G82" s="15"/>
      <c r="H82" s="9"/>
      <c r="I82" s="9"/>
      <c r="J82" s="9"/>
      <c r="K82" s="9"/>
      <c r="L82" s="9"/>
      <c r="M82" s="9"/>
      <c r="N82" s="9"/>
      <c r="O82" s="9"/>
      <c r="P82" s="9"/>
      <c r="Q82" s="9"/>
      <c r="R82" s="9"/>
      <c r="S82" s="9"/>
      <c r="T82" s="9"/>
      <c r="U82" s="9"/>
      <c r="V82" s="9"/>
      <c r="W82" s="9"/>
      <c r="X82" s="9"/>
      <c r="Y82" s="9"/>
      <c r="Z82" s="9"/>
      <c r="AA82" s="9"/>
    </row>
    <row r="83" spans="1:27" ht="40.5" customHeight="1" x14ac:dyDescent="0.3">
      <c r="A83" s="10">
        <v>31020000</v>
      </c>
      <c r="B83" s="27" t="s">
        <v>90</v>
      </c>
      <c r="C83" s="34">
        <f>D83+E83</f>
        <v>6000</v>
      </c>
      <c r="D83" s="34">
        <v>6000</v>
      </c>
      <c r="E83" s="34">
        <v>0</v>
      </c>
      <c r="F83" s="34">
        <v>0</v>
      </c>
      <c r="G83" s="15"/>
      <c r="H83" s="9"/>
      <c r="I83" s="9"/>
      <c r="J83" s="9"/>
      <c r="K83" s="9"/>
      <c r="L83" s="9"/>
      <c r="M83" s="9"/>
      <c r="N83" s="9"/>
      <c r="O83" s="9"/>
      <c r="P83" s="9"/>
      <c r="Q83" s="9"/>
      <c r="R83" s="9"/>
      <c r="S83" s="9"/>
      <c r="T83" s="9"/>
      <c r="U83" s="9"/>
      <c r="V83" s="9"/>
      <c r="W83" s="9"/>
      <c r="X83" s="9"/>
      <c r="Y83" s="9"/>
      <c r="Z83" s="9"/>
      <c r="AA83" s="9"/>
    </row>
    <row r="84" spans="1:27" ht="60.75" customHeight="1" x14ac:dyDescent="0.3">
      <c r="A84" s="10">
        <v>31030000</v>
      </c>
      <c r="B84" s="27" t="s">
        <v>91</v>
      </c>
      <c r="C84" s="34">
        <f>D84+E84</f>
        <v>107000</v>
      </c>
      <c r="D84" s="34">
        <v>0</v>
      </c>
      <c r="E84" s="34">
        <v>107000</v>
      </c>
      <c r="F84" s="34">
        <v>107000</v>
      </c>
      <c r="G84" s="15"/>
      <c r="H84" s="9"/>
      <c r="I84" s="9"/>
      <c r="J84" s="9"/>
      <c r="K84" s="9"/>
      <c r="L84" s="9"/>
      <c r="M84" s="9"/>
      <c r="N84" s="9"/>
      <c r="O84" s="9"/>
      <c r="P84" s="9"/>
      <c r="Q84" s="9"/>
      <c r="R84" s="9"/>
      <c r="S84" s="9"/>
      <c r="T84" s="9"/>
      <c r="U84" s="9"/>
      <c r="V84" s="9"/>
      <c r="W84" s="9"/>
      <c r="X84" s="9"/>
      <c r="Y84" s="9"/>
      <c r="Z84" s="9"/>
      <c r="AA84" s="9"/>
    </row>
    <row r="85" spans="1:27" ht="29.25" customHeight="1" x14ac:dyDescent="0.3">
      <c r="A85" s="10"/>
      <c r="B85" s="28" t="s">
        <v>92</v>
      </c>
      <c r="C85" s="37">
        <f>SUM(C8,C43,C81)</f>
        <v>4692477221.5799999</v>
      </c>
      <c r="D85" s="37">
        <f>SUM(D8,D43,D81)</f>
        <v>3734606696</v>
      </c>
      <c r="E85" s="37">
        <f>SUM(E8,E43,E81)</f>
        <v>957870525.57999992</v>
      </c>
      <c r="F85" s="37">
        <f>SUM(F8,F43,F81)</f>
        <v>107000</v>
      </c>
      <c r="G85" s="15"/>
      <c r="H85" s="15"/>
      <c r="I85" s="15"/>
      <c r="J85" s="15"/>
      <c r="K85" s="9"/>
      <c r="L85" s="9"/>
      <c r="M85" s="9"/>
      <c r="N85" s="9"/>
      <c r="O85" s="9"/>
      <c r="P85" s="9"/>
      <c r="Q85" s="9"/>
      <c r="R85" s="9"/>
      <c r="S85" s="9"/>
      <c r="T85" s="9"/>
      <c r="U85" s="9"/>
      <c r="V85" s="9"/>
      <c r="W85" s="9"/>
      <c r="X85" s="9"/>
      <c r="Y85" s="9"/>
      <c r="Z85" s="9"/>
      <c r="AA85" s="9"/>
    </row>
    <row r="86" spans="1:27" ht="28.5" customHeight="1" x14ac:dyDescent="0.3">
      <c r="A86" s="14">
        <v>40000000</v>
      </c>
      <c r="B86" s="28" t="s">
        <v>93</v>
      </c>
      <c r="C86" s="37">
        <f>SUM(D86,E86)</f>
        <v>13577253649</v>
      </c>
      <c r="D86" s="37">
        <f>D87</f>
        <v>12635899652</v>
      </c>
      <c r="E86" s="37">
        <f>E87</f>
        <v>941353997</v>
      </c>
      <c r="F86" s="37">
        <f>F87</f>
        <v>783096997</v>
      </c>
      <c r="G86" s="15"/>
      <c r="H86" s="15"/>
      <c r="I86" s="15"/>
      <c r="J86" s="15"/>
      <c r="K86" s="15"/>
      <c r="L86" s="9"/>
      <c r="M86" s="9"/>
      <c r="N86" s="9"/>
      <c r="O86" s="9"/>
      <c r="P86" s="9"/>
      <c r="Q86" s="9"/>
      <c r="R86" s="9"/>
      <c r="S86" s="9"/>
      <c r="T86" s="9"/>
      <c r="U86" s="9"/>
      <c r="V86" s="9"/>
      <c r="W86" s="9"/>
      <c r="X86" s="9"/>
      <c r="Y86" s="9"/>
      <c r="Z86" s="9"/>
      <c r="AA86" s="9"/>
    </row>
    <row r="87" spans="1:27" ht="28.5" customHeight="1" x14ac:dyDescent="0.3">
      <c r="A87" s="10">
        <v>41000000</v>
      </c>
      <c r="B87" s="27" t="s">
        <v>94</v>
      </c>
      <c r="C87" s="34">
        <f>SUM(D87,E87)</f>
        <v>13577253649</v>
      </c>
      <c r="D87" s="34">
        <f>D88+D92</f>
        <v>12635899652</v>
      </c>
      <c r="E87" s="34">
        <f>E88+E92</f>
        <v>941353997</v>
      </c>
      <c r="F87" s="34">
        <f>F88+F92</f>
        <v>783096997</v>
      </c>
      <c r="G87" s="15"/>
      <c r="H87" s="15"/>
      <c r="I87" s="15"/>
      <c r="J87" s="15"/>
      <c r="K87" s="9"/>
      <c r="L87" s="9"/>
      <c r="M87" s="9"/>
      <c r="N87" s="9"/>
      <c r="O87" s="9"/>
      <c r="P87" s="9"/>
      <c r="Q87" s="9"/>
      <c r="R87" s="9"/>
      <c r="S87" s="9"/>
      <c r="T87" s="9"/>
      <c r="U87" s="9"/>
      <c r="V87" s="9"/>
      <c r="W87" s="9"/>
      <c r="X87" s="9"/>
      <c r="Y87" s="9"/>
      <c r="Z87" s="9"/>
      <c r="AA87" s="9"/>
    </row>
    <row r="88" spans="1:27" ht="26.25" customHeight="1" x14ac:dyDescent="0.3">
      <c r="A88" s="10">
        <v>41020000</v>
      </c>
      <c r="B88" s="27" t="s">
        <v>95</v>
      </c>
      <c r="C88" s="34">
        <f>C89+C90+C91</f>
        <v>627505100</v>
      </c>
      <c r="D88" s="34">
        <f>D89+D90+D91</f>
        <v>627505100</v>
      </c>
      <c r="E88" s="34">
        <f>E89+E90+E91</f>
        <v>0</v>
      </c>
      <c r="F88" s="34">
        <f>F89+F90+F91</f>
        <v>0</v>
      </c>
      <c r="G88" s="15"/>
      <c r="H88" s="15"/>
      <c r="I88" s="15"/>
      <c r="J88" s="15"/>
      <c r="K88" s="9"/>
      <c r="L88" s="9"/>
      <c r="M88" s="9"/>
      <c r="N88" s="9"/>
      <c r="O88" s="9"/>
      <c r="P88" s="9"/>
      <c r="Q88" s="9"/>
      <c r="R88" s="9"/>
      <c r="S88" s="9"/>
      <c r="T88" s="9"/>
      <c r="U88" s="9"/>
      <c r="V88" s="9"/>
      <c r="W88" s="9"/>
      <c r="X88" s="9"/>
      <c r="Y88" s="9"/>
      <c r="Z88" s="9"/>
      <c r="AA88" s="9"/>
    </row>
    <row r="89" spans="1:27" ht="25.5" customHeight="1" x14ac:dyDescent="0.3">
      <c r="A89" s="10">
        <v>41020900</v>
      </c>
      <c r="B89" s="11" t="s">
        <v>96</v>
      </c>
      <c r="C89" s="34">
        <f t="shared" ref="C89:C97" si="3">SUM(D89,E89)</f>
        <v>32100</v>
      </c>
      <c r="D89" s="34">
        <v>32100</v>
      </c>
      <c r="E89" s="34"/>
      <c r="F89" s="34"/>
      <c r="G89" s="9"/>
      <c r="H89" s="9"/>
      <c r="I89" s="9"/>
      <c r="J89" s="9"/>
      <c r="K89" s="9"/>
      <c r="L89" s="9"/>
      <c r="M89" s="9"/>
      <c r="N89" s="9"/>
      <c r="O89" s="9"/>
      <c r="P89" s="9"/>
      <c r="Q89" s="9"/>
      <c r="R89" s="9"/>
      <c r="S89" s="9"/>
      <c r="T89" s="9"/>
      <c r="U89" s="9"/>
      <c r="V89" s="9"/>
      <c r="W89" s="9"/>
      <c r="X89" s="9"/>
      <c r="Y89" s="9"/>
      <c r="Z89" s="9"/>
      <c r="AA89" s="9"/>
    </row>
    <row r="90" spans="1:27" ht="87.75" customHeight="1" x14ac:dyDescent="0.3">
      <c r="A90" s="10">
        <v>41020200</v>
      </c>
      <c r="B90" s="11" t="s">
        <v>97</v>
      </c>
      <c r="C90" s="34">
        <f t="shared" si="3"/>
        <v>603466000</v>
      </c>
      <c r="D90" s="34">
        <v>603466000</v>
      </c>
      <c r="E90" s="34"/>
      <c r="F90" s="34"/>
      <c r="G90" s="9"/>
      <c r="H90" s="9"/>
      <c r="I90" s="9"/>
      <c r="J90" s="9"/>
      <c r="K90" s="9"/>
      <c r="L90" s="9"/>
      <c r="M90" s="9"/>
      <c r="N90" s="9"/>
      <c r="O90" s="9"/>
      <c r="P90" s="9"/>
      <c r="Q90" s="9"/>
      <c r="R90" s="9"/>
      <c r="S90" s="9"/>
      <c r="T90" s="9"/>
      <c r="U90" s="9"/>
      <c r="V90" s="9"/>
      <c r="W90" s="9"/>
      <c r="X90" s="9"/>
      <c r="Y90" s="9"/>
      <c r="Z90" s="9"/>
      <c r="AA90" s="9"/>
    </row>
    <row r="91" spans="1:27" ht="33" customHeight="1" x14ac:dyDescent="0.3">
      <c r="A91" s="10">
        <v>41020600</v>
      </c>
      <c r="B91" s="11" t="s">
        <v>98</v>
      </c>
      <c r="C91" s="34">
        <f>D91+E91</f>
        <v>24007000</v>
      </c>
      <c r="D91" s="34">
        <v>24007000</v>
      </c>
      <c r="E91" s="34"/>
      <c r="F91" s="34"/>
      <c r="G91" s="9"/>
      <c r="H91" s="9"/>
      <c r="I91" s="9"/>
      <c r="J91" s="9"/>
      <c r="K91" s="9"/>
      <c r="L91" s="9"/>
      <c r="M91" s="9"/>
      <c r="N91" s="9"/>
      <c r="O91" s="9"/>
      <c r="P91" s="9"/>
      <c r="Q91" s="9"/>
      <c r="R91" s="9"/>
      <c r="S91" s="9"/>
      <c r="T91" s="9"/>
      <c r="U91" s="9"/>
      <c r="V91" s="9"/>
      <c r="W91" s="9"/>
      <c r="X91" s="9"/>
      <c r="Y91" s="9"/>
      <c r="Z91" s="9"/>
      <c r="AA91" s="9"/>
    </row>
    <row r="92" spans="1:27" ht="29.25" customHeight="1" x14ac:dyDescent="0.3">
      <c r="A92" s="10">
        <v>41030000</v>
      </c>
      <c r="B92" s="27" t="s">
        <v>99</v>
      </c>
      <c r="C92" s="34">
        <f>D92+E92</f>
        <v>12949748549</v>
      </c>
      <c r="D92" s="34">
        <f>D93+D94+D95+D96+D97+D99+D102+D104+D105+D107+D108+D133+D136+D106+D131+D132+D100+D101+D103+D135+D134+D137+D98</f>
        <v>12008394552</v>
      </c>
      <c r="E92" s="34">
        <f>E93+E94+E95+E96+E97+E99+E102+E104+E105+E107+E108+E133+E136+E106+E131+E132+E100+E101+E103+E135+E134+E137+E98</f>
        <v>941353997</v>
      </c>
      <c r="F92" s="34">
        <f>F93+F94+F95+F96+F97+F99+F102+F104+F105+F107+F108+F133+F136+F106+F131+F132+F100+F101+F103+F135+F134+F137+F98</f>
        <v>783096997</v>
      </c>
      <c r="G92" s="15"/>
      <c r="H92" s="15"/>
      <c r="I92" s="15"/>
      <c r="J92" s="15"/>
      <c r="K92" s="9"/>
      <c r="L92" s="9"/>
      <c r="M92" s="9"/>
      <c r="N92" s="9"/>
      <c r="O92" s="9"/>
      <c r="P92" s="9"/>
      <c r="Q92" s="9"/>
      <c r="R92" s="9"/>
      <c r="S92" s="9"/>
      <c r="T92" s="9"/>
      <c r="U92" s="9"/>
      <c r="V92" s="9"/>
      <c r="W92" s="9"/>
      <c r="X92" s="9"/>
      <c r="Y92" s="9"/>
      <c r="Z92" s="9"/>
      <c r="AA92" s="9"/>
    </row>
    <row r="93" spans="1:27" ht="75" x14ac:dyDescent="0.3">
      <c r="A93" s="10">
        <v>41030300</v>
      </c>
      <c r="B93" s="27" t="s">
        <v>100</v>
      </c>
      <c r="C93" s="34">
        <f t="shared" si="3"/>
        <v>499926</v>
      </c>
      <c r="D93" s="34">
        <v>499926</v>
      </c>
      <c r="E93" s="34">
        <v>0</v>
      </c>
      <c r="F93" s="34">
        <v>0</v>
      </c>
      <c r="G93" s="15"/>
      <c r="H93" s="15"/>
      <c r="I93" s="15"/>
      <c r="J93" s="15"/>
      <c r="K93" s="9"/>
      <c r="L93" s="9"/>
      <c r="M93" s="9"/>
      <c r="N93" s="9"/>
      <c r="O93" s="9"/>
      <c r="P93" s="9"/>
      <c r="Q93" s="9"/>
      <c r="R93" s="9"/>
      <c r="S93" s="9"/>
      <c r="T93" s="9"/>
      <c r="U93" s="9"/>
      <c r="V93" s="9"/>
      <c r="W93" s="9"/>
      <c r="X93" s="9"/>
      <c r="Y93" s="9"/>
      <c r="Z93" s="9"/>
      <c r="AA93" s="9"/>
    </row>
    <row r="94" spans="1:27" ht="48.75" customHeight="1" x14ac:dyDescent="0.3">
      <c r="A94" s="10">
        <v>41030400</v>
      </c>
      <c r="B94" s="27" t="s">
        <v>101</v>
      </c>
      <c r="C94" s="34">
        <f>SUM(D94,E94)</f>
        <v>106411271</v>
      </c>
      <c r="D94" s="34">
        <v>0</v>
      </c>
      <c r="E94" s="34">
        <v>106411271</v>
      </c>
      <c r="F94" s="34">
        <v>106411271</v>
      </c>
      <c r="G94" s="15"/>
      <c r="H94" s="15"/>
      <c r="I94" s="15"/>
      <c r="J94" s="15"/>
      <c r="K94" s="9"/>
      <c r="L94" s="9"/>
      <c r="M94" s="9"/>
      <c r="N94" s="9"/>
      <c r="O94" s="9"/>
      <c r="P94" s="9"/>
      <c r="Q94" s="9"/>
      <c r="R94" s="9"/>
      <c r="S94" s="9"/>
      <c r="T94" s="9"/>
      <c r="U94" s="9"/>
      <c r="V94" s="9"/>
      <c r="W94" s="9"/>
      <c r="X94" s="9"/>
      <c r="Y94" s="9"/>
      <c r="Z94" s="9"/>
      <c r="AA94" s="9"/>
    </row>
    <row r="95" spans="1:27" ht="132" customHeight="1" x14ac:dyDescent="0.3">
      <c r="A95" s="10">
        <v>41030600</v>
      </c>
      <c r="B95" s="27" t="s">
        <v>102</v>
      </c>
      <c r="C95" s="34">
        <f t="shared" si="3"/>
        <v>3756316000</v>
      </c>
      <c r="D95" s="34">
        <v>3756316000</v>
      </c>
      <c r="E95" s="34">
        <v>0</v>
      </c>
      <c r="F95" s="34">
        <v>0</v>
      </c>
      <c r="G95" s="15"/>
      <c r="H95" s="9"/>
      <c r="I95" s="46"/>
      <c r="J95" s="9"/>
      <c r="K95" s="9"/>
      <c r="L95" s="9"/>
      <c r="M95" s="9"/>
      <c r="N95" s="9"/>
      <c r="O95" s="9"/>
      <c r="P95" s="9"/>
      <c r="Q95" s="9"/>
      <c r="R95" s="9"/>
      <c r="S95" s="9"/>
      <c r="T95" s="9"/>
      <c r="U95" s="9"/>
      <c r="V95" s="9"/>
      <c r="W95" s="9"/>
      <c r="X95" s="9"/>
      <c r="Y95" s="9"/>
      <c r="Z95" s="9"/>
      <c r="AA95" s="9"/>
    </row>
    <row r="96" spans="1:27" ht="143.25" customHeight="1" x14ac:dyDescent="0.3">
      <c r="A96" s="10">
        <v>41030800</v>
      </c>
      <c r="B96" s="27" t="s">
        <v>103</v>
      </c>
      <c r="C96" s="34">
        <f t="shared" si="3"/>
        <v>5357856600</v>
      </c>
      <c r="D96" s="34">
        <v>5357856600</v>
      </c>
      <c r="E96" s="34">
        <v>0</v>
      </c>
      <c r="F96" s="34">
        <v>0</v>
      </c>
      <c r="G96" s="15"/>
      <c r="H96" s="9"/>
      <c r="I96" s="9"/>
      <c r="J96" s="9"/>
      <c r="K96" s="9"/>
      <c r="L96" s="9"/>
      <c r="M96" s="9"/>
      <c r="N96" s="9"/>
      <c r="O96" s="9"/>
      <c r="P96" s="9"/>
      <c r="Q96" s="9"/>
      <c r="R96" s="9"/>
      <c r="S96" s="9"/>
      <c r="T96" s="9"/>
      <c r="U96" s="9"/>
      <c r="V96" s="9"/>
      <c r="W96" s="9"/>
      <c r="X96" s="9"/>
      <c r="Y96" s="9"/>
      <c r="Z96" s="9"/>
      <c r="AA96" s="9"/>
    </row>
    <row r="97" spans="1:27" ht="96" customHeight="1" x14ac:dyDescent="0.3">
      <c r="A97" s="10">
        <v>41031000</v>
      </c>
      <c r="B97" s="27" t="s">
        <v>104</v>
      </c>
      <c r="C97" s="34">
        <f t="shared" si="3"/>
        <v>45758200</v>
      </c>
      <c r="D97" s="34">
        <v>45758200</v>
      </c>
      <c r="E97" s="34"/>
      <c r="F97" s="34"/>
      <c r="G97" s="15"/>
    </row>
    <row r="98" spans="1:27" ht="78" customHeight="1" x14ac:dyDescent="0.3">
      <c r="A98" s="10">
        <v>41031400</v>
      </c>
      <c r="B98" s="27" t="s">
        <v>105</v>
      </c>
      <c r="C98" s="34"/>
      <c r="D98" s="34"/>
      <c r="E98" s="34">
        <v>75787317</v>
      </c>
      <c r="F98" s="34">
        <v>75787317</v>
      </c>
      <c r="G98" s="15"/>
    </row>
    <row r="99" spans="1:27" ht="79.5" customHeight="1" x14ac:dyDescent="0.3">
      <c r="A99" s="10">
        <v>41032600</v>
      </c>
      <c r="B99" s="27" t="s">
        <v>106</v>
      </c>
      <c r="C99" s="34">
        <f>D99+E99</f>
        <v>11523800</v>
      </c>
      <c r="D99" s="34">
        <v>11523800</v>
      </c>
      <c r="E99" s="34"/>
      <c r="F99" s="34"/>
      <c r="G99" s="15"/>
    </row>
    <row r="100" spans="1:27" ht="73.5" customHeight="1" x14ac:dyDescent="0.3">
      <c r="A100" s="10">
        <v>41033500</v>
      </c>
      <c r="B100" s="27" t="s">
        <v>107</v>
      </c>
      <c r="C100" s="34">
        <f>SUM(D100,E100)</f>
        <v>23079000</v>
      </c>
      <c r="D100" s="34">
        <v>23079000</v>
      </c>
      <c r="E100" s="34"/>
      <c r="F100" s="34"/>
      <c r="G100" s="15"/>
    </row>
    <row r="101" spans="1:27" ht="71.25" customHeight="1" x14ac:dyDescent="0.3">
      <c r="A101" s="10">
        <v>41033600</v>
      </c>
      <c r="B101" s="27" t="s">
        <v>108</v>
      </c>
      <c r="C101" s="34">
        <f>SUM(D101,E101)</f>
        <v>58457400</v>
      </c>
      <c r="D101" s="34">
        <v>58457400</v>
      </c>
      <c r="E101" s="34"/>
      <c r="F101" s="34"/>
      <c r="G101" s="15"/>
    </row>
    <row r="102" spans="1:27" ht="88.5" customHeight="1" x14ac:dyDescent="0.3">
      <c r="A102" s="10">
        <v>41033700</v>
      </c>
      <c r="B102" s="27" t="s">
        <v>109</v>
      </c>
      <c r="C102" s="34">
        <f>D102+E102</f>
        <v>1584400</v>
      </c>
      <c r="D102" s="34">
        <v>1584400</v>
      </c>
      <c r="E102" s="34"/>
      <c r="F102" s="34"/>
      <c r="G102" s="15"/>
    </row>
    <row r="103" spans="1:27" ht="93.75" customHeight="1" x14ac:dyDescent="0.3">
      <c r="A103" s="10">
        <v>41033800</v>
      </c>
      <c r="B103" s="27" t="s">
        <v>110</v>
      </c>
      <c r="C103" s="34">
        <f>SUM(D103,E103)</f>
        <v>330000</v>
      </c>
      <c r="D103" s="38">
        <v>330000</v>
      </c>
      <c r="E103" s="38">
        <v>0</v>
      </c>
      <c r="F103" s="38">
        <v>0</v>
      </c>
      <c r="G103" s="15"/>
      <c r="H103" s="15"/>
      <c r="I103" s="15"/>
      <c r="J103" s="15"/>
    </row>
    <row r="104" spans="1:27" ht="52.5" customHeight="1" x14ac:dyDescent="0.3">
      <c r="A104" s="10">
        <v>41033900</v>
      </c>
      <c r="B104" s="27" t="s">
        <v>111</v>
      </c>
      <c r="C104" s="34">
        <f>D104+E104</f>
        <v>368316400</v>
      </c>
      <c r="D104" s="34">
        <v>368316400</v>
      </c>
      <c r="E104" s="34">
        <v>0</v>
      </c>
      <c r="F104" s="34">
        <v>0</v>
      </c>
      <c r="G104" s="15"/>
    </row>
    <row r="105" spans="1:27" ht="54" customHeight="1" x14ac:dyDescent="0.3">
      <c r="A105" s="10">
        <v>41034200</v>
      </c>
      <c r="B105" s="27" t="s">
        <v>112</v>
      </c>
      <c r="C105" s="34">
        <f>D105+E105</f>
        <v>2087380500</v>
      </c>
      <c r="D105" s="34">
        <v>2087380500</v>
      </c>
      <c r="E105" s="34">
        <v>0</v>
      </c>
      <c r="F105" s="34">
        <v>0</v>
      </c>
      <c r="G105" s="15"/>
    </row>
    <row r="106" spans="1:27" ht="75" x14ac:dyDescent="0.3">
      <c r="A106" s="10">
        <v>41034500</v>
      </c>
      <c r="B106" s="27" t="s">
        <v>113</v>
      </c>
      <c r="C106" s="34">
        <f>D106+E106</f>
        <v>287168155</v>
      </c>
      <c r="D106" s="34">
        <v>29168155</v>
      </c>
      <c r="E106" s="34">
        <v>258000000</v>
      </c>
      <c r="F106" s="34">
        <v>258000000</v>
      </c>
      <c r="G106" s="15"/>
    </row>
    <row r="107" spans="1:27" ht="129.75" customHeight="1" x14ac:dyDescent="0.3">
      <c r="A107" s="10">
        <v>41034900</v>
      </c>
      <c r="B107" s="27" t="s">
        <v>114</v>
      </c>
      <c r="C107" s="34">
        <f>SUM(D107,E107)</f>
        <v>272585900</v>
      </c>
      <c r="D107" s="34">
        <v>0</v>
      </c>
      <c r="E107" s="34">
        <v>272585900</v>
      </c>
      <c r="F107" s="34">
        <v>261088900</v>
      </c>
      <c r="G107" s="15"/>
    </row>
    <row r="108" spans="1:27" ht="36" customHeight="1" x14ac:dyDescent="0.3">
      <c r="A108" s="10">
        <v>41035000</v>
      </c>
      <c r="B108" s="27" t="s">
        <v>115</v>
      </c>
      <c r="C108" s="34">
        <f>SUM(D108,E108)</f>
        <v>95064890</v>
      </c>
      <c r="D108" s="34">
        <f>D111+D113+D114+D115+D116+D117+D118+D119+D120+D112+D121+D122+D123+D124+D126+D127+D128+D129+D130</f>
        <v>11255381</v>
      </c>
      <c r="E108" s="34">
        <f>E111+E113+E114+E115+E116+E117+E118+E119+E120+E112+E121+E122+E123+E124+E126+E127+E128+E129+E130</f>
        <v>83809509</v>
      </c>
      <c r="F108" s="34">
        <f>F111+F113+F114+F115+F116+F117+F118+F119+F120+F112+F121+F122+F123+F124+F126+F127+F128+F129+F130</f>
        <v>81809509</v>
      </c>
      <c r="G108" s="15"/>
      <c r="H108" s="15"/>
      <c r="I108" s="15"/>
      <c r="J108" s="15"/>
    </row>
    <row r="109" spans="1:27" s="50" customFormat="1" ht="92.25" customHeight="1" x14ac:dyDescent="0.3">
      <c r="A109" s="47"/>
      <c r="B109" s="11" t="s">
        <v>116</v>
      </c>
      <c r="C109" s="34">
        <f>D109+E109</f>
        <v>15127000</v>
      </c>
      <c r="D109" s="48">
        <v>0</v>
      </c>
      <c r="E109" s="34">
        <v>15127000</v>
      </c>
      <c r="F109" s="34">
        <v>15127000</v>
      </c>
      <c r="G109" s="49"/>
      <c r="H109" s="49"/>
      <c r="I109" s="49"/>
      <c r="J109" s="49"/>
      <c r="K109" s="49"/>
      <c r="L109" s="49"/>
      <c r="M109" s="49"/>
      <c r="N109" s="49"/>
      <c r="O109" s="49"/>
      <c r="P109" s="49"/>
      <c r="Q109" s="49"/>
      <c r="R109" s="49"/>
      <c r="S109" s="49"/>
      <c r="T109" s="49"/>
      <c r="U109" s="49"/>
      <c r="V109" s="49"/>
      <c r="W109" s="49"/>
      <c r="X109" s="49"/>
      <c r="Y109" s="49"/>
      <c r="Z109" s="49"/>
      <c r="AA109" s="49"/>
    </row>
    <row r="110" spans="1:27" ht="32.25" customHeight="1" x14ac:dyDescent="0.3">
      <c r="A110" s="10"/>
      <c r="B110" s="27" t="s">
        <v>117</v>
      </c>
      <c r="C110" s="34"/>
      <c r="D110" s="34"/>
      <c r="E110" s="34"/>
      <c r="F110" s="34"/>
      <c r="G110" s="15"/>
    </row>
    <row r="111" spans="1:27" ht="84.75" customHeight="1" x14ac:dyDescent="0.3">
      <c r="A111" s="10"/>
      <c r="B111" s="27" t="s">
        <v>118</v>
      </c>
      <c r="C111" s="34">
        <f t="shared" ref="C111:C118" si="4">SUM(D111,E111)</f>
        <v>4235410</v>
      </c>
      <c r="D111" s="34">
        <v>1221410</v>
      </c>
      <c r="E111" s="34">
        <v>3014000</v>
      </c>
      <c r="F111" s="34">
        <v>3014000</v>
      </c>
      <c r="G111" s="15"/>
    </row>
    <row r="112" spans="1:27" ht="50.25" customHeight="1" x14ac:dyDescent="0.3">
      <c r="A112" s="14"/>
      <c r="B112" s="27" t="s">
        <v>119</v>
      </c>
      <c r="C112" s="34">
        <f t="shared" si="4"/>
        <v>40000</v>
      </c>
      <c r="D112" s="37"/>
      <c r="E112" s="34">
        <v>40000</v>
      </c>
      <c r="F112" s="34">
        <v>40000</v>
      </c>
      <c r="G112" s="9"/>
      <c r="H112" s="9"/>
      <c r="I112" s="9"/>
      <c r="J112" s="9"/>
      <c r="K112" s="9"/>
      <c r="L112" s="9"/>
      <c r="M112" s="9"/>
      <c r="N112" s="9"/>
      <c r="O112" s="9"/>
      <c r="P112" s="9"/>
      <c r="Q112" s="9"/>
      <c r="R112" s="9"/>
      <c r="S112" s="9"/>
      <c r="T112" s="9"/>
      <c r="U112" s="9"/>
      <c r="V112" s="9"/>
      <c r="W112" s="9"/>
      <c r="X112" s="9"/>
      <c r="Y112" s="9"/>
      <c r="Z112" s="9"/>
      <c r="AA112" s="9"/>
    </row>
    <row r="113" spans="1:27" ht="64.5" customHeight="1" x14ac:dyDescent="0.3">
      <c r="A113" s="10"/>
      <c r="B113" s="27" t="s">
        <v>120</v>
      </c>
      <c r="C113" s="34">
        <f t="shared" si="4"/>
        <v>40000000</v>
      </c>
      <c r="D113" s="34"/>
      <c r="E113" s="34">
        <v>40000000</v>
      </c>
      <c r="F113" s="34">
        <v>40000000</v>
      </c>
      <c r="G113" s="15"/>
    </row>
    <row r="114" spans="1:27" ht="48.75" customHeight="1" x14ac:dyDescent="0.3">
      <c r="A114" s="10"/>
      <c r="B114" s="27" t="s">
        <v>121</v>
      </c>
      <c r="C114" s="34">
        <f t="shared" si="4"/>
        <v>13500000</v>
      </c>
      <c r="D114" s="34"/>
      <c r="E114" s="34">
        <v>13500000</v>
      </c>
      <c r="F114" s="34">
        <v>13500000</v>
      </c>
      <c r="G114" s="15"/>
    </row>
    <row r="115" spans="1:27" ht="133.5" customHeight="1" x14ac:dyDescent="0.3">
      <c r="A115" s="14"/>
      <c r="B115" s="27" t="s">
        <v>122</v>
      </c>
      <c r="C115" s="34">
        <f t="shared" si="4"/>
        <v>2504261</v>
      </c>
      <c r="D115" s="34">
        <v>2504261</v>
      </c>
      <c r="E115" s="34">
        <v>0</v>
      </c>
      <c r="F115" s="34">
        <v>0</v>
      </c>
      <c r="G115" s="15"/>
      <c r="H115" s="9"/>
      <c r="I115" s="9"/>
      <c r="J115" s="9"/>
      <c r="K115" s="9"/>
      <c r="L115" s="9"/>
      <c r="M115" s="9"/>
      <c r="N115" s="9"/>
      <c r="O115" s="9"/>
      <c r="P115" s="9"/>
      <c r="Q115" s="9"/>
      <c r="R115" s="9"/>
      <c r="S115" s="9"/>
      <c r="T115" s="9"/>
      <c r="U115" s="9"/>
      <c r="V115" s="9"/>
      <c r="W115" s="9"/>
      <c r="X115" s="9"/>
      <c r="Y115" s="9"/>
      <c r="Z115" s="9"/>
      <c r="AA115" s="9"/>
    </row>
    <row r="116" spans="1:27" ht="107.25" customHeight="1" x14ac:dyDescent="0.3">
      <c r="A116" s="14"/>
      <c r="B116" s="27" t="s">
        <v>123</v>
      </c>
      <c r="C116" s="34">
        <f t="shared" si="4"/>
        <v>1891910</v>
      </c>
      <c r="D116" s="34">
        <v>1891910</v>
      </c>
      <c r="E116" s="34"/>
      <c r="F116" s="34"/>
      <c r="G116" s="15"/>
      <c r="H116" s="9"/>
      <c r="I116" s="9"/>
      <c r="J116" s="9"/>
      <c r="K116" s="9"/>
      <c r="L116" s="9"/>
      <c r="M116" s="9"/>
      <c r="N116" s="9"/>
      <c r="O116" s="9"/>
      <c r="P116" s="9"/>
      <c r="Q116" s="9"/>
      <c r="R116" s="9"/>
      <c r="S116" s="9"/>
      <c r="T116" s="9"/>
      <c r="U116" s="9"/>
      <c r="V116" s="9"/>
      <c r="W116" s="9"/>
      <c r="X116" s="9"/>
      <c r="Y116" s="9"/>
      <c r="Z116" s="9"/>
      <c r="AA116" s="9"/>
    </row>
    <row r="117" spans="1:27" ht="69" customHeight="1" x14ac:dyDescent="0.3">
      <c r="A117" s="14"/>
      <c r="B117" s="27" t="s">
        <v>124</v>
      </c>
      <c r="C117" s="34">
        <f t="shared" si="4"/>
        <v>1852262</v>
      </c>
      <c r="D117" s="34">
        <v>907000</v>
      </c>
      <c r="E117" s="34">
        <v>945262</v>
      </c>
      <c r="F117" s="34">
        <v>945262</v>
      </c>
      <c r="G117" s="15"/>
      <c r="H117" s="9"/>
      <c r="I117" s="9"/>
      <c r="J117" s="9"/>
      <c r="K117" s="9"/>
      <c r="L117" s="9"/>
      <c r="M117" s="9"/>
      <c r="N117" s="9"/>
      <c r="O117" s="9"/>
      <c r="P117" s="9"/>
      <c r="Q117" s="9"/>
      <c r="R117" s="9"/>
      <c r="S117" s="9"/>
      <c r="T117" s="9"/>
      <c r="U117" s="9"/>
      <c r="V117" s="9"/>
      <c r="W117" s="9"/>
      <c r="X117" s="9"/>
      <c r="Y117" s="9"/>
      <c r="Z117" s="9"/>
      <c r="AA117" s="9"/>
    </row>
    <row r="118" spans="1:27" ht="33.75" customHeight="1" x14ac:dyDescent="0.3">
      <c r="A118" s="14"/>
      <c r="B118" s="27" t="s">
        <v>125</v>
      </c>
      <c r="C118" s="34">
        <f t="shared" si="4"/>
        <v>2955547</v>
      </c>
      <c r="D118" s="34">
        <v>0</v>
      </c>
      <c r="E118" s="34">
        <v>2955547</v>
      </c>
      <c r="F118" s="34">
        <v>2955547</v>
      </c>
      <c r="G118" s="15"/>
      <c r="H118" s="9"/>
      <c r="I118" s="9"/>
      <c r="J118" s="9"/>
      <c r="K118" s="9"/>
      <c r="L118" s="9"/>
      <c r="M118" s="9"/>
      <c r="N118" s="9"/>
      <c r="O118" s="9"/>
      <c r="P118" s="9"/>
      <c r="Q118" s="9"/>
      <c r="R118" s="9"/>
      <c r="S118" s="9"/>
      <c r="T118" s="9"/>
      <c r="U118" s="9"/>
      <c r="V118" s="9"/>
      <c r="W118" s="9"/>
      <c r="X118" s="9"/>
      <c r="Y118" s="9"/>
      <c r="Z118" s="9"/>
      <c r="AA118" s="9"/>
    </row>
    <row r="119" spans="1:27" ht="66.75" customHeight="1" x14ac:dyDescent="0.3">
      <c r="A119" s="14"/>
      <c r="B119" s="27" t="s">
        <v>126</v>
      </c>
      <c r="C119" s="34">
        <f t="shared" ref="C119:C130" si="5">D119+E119</f>
        <v>1350000</v>
      </c>
      <c r="D119" s="34">
        <v>1350000</v>
      </c>
      <c r="E119" s="34">
        <v>0</v>
      </c>
      <c r="F119" s="34">
        <v>0</v>
      </c>
      <c r="G119" s="15"/>
      <c r="H119" s="9"/>
      <c r="I119" s="9"/>
      <c r="J119" s="9"/>
      <c r="K119" s="9"/>
      <c r="L119" s="9"/>
      <c r="M119" s="9"/>
      <c r="N119" s="9"/>
      <c r="O119" s="9"/>
      <c r="P119" s="9"/>
      <c r="Q119" s="9"/>
      <c r="R119" s="9"/>
      <c r="S119" s="9"/>
      <c r="T119" s="9"/>
      <c r="U119" s="9"/>
      <c r="V119" s="9"/>
      <c r="W119" s="9"/>
      <c r="X119" s="9"/>
      <c r="Y119" s="9"/>
      <c r="Z119" s="9"/>
      <c r="AA119" s="9"/>
    </row>
    <row r="120" spans="1:27" ht="92.25" customHeight="1" x14ac:dyDescent="0.3">
      <c r="A120" s="14"/>
      <c r="B120" s="27" t="s">
        <v>127</v>
      </c>
      <c r="C120" s="34">
        <f t="shared" si="5"/>
        <v>2150000</v>
      </c>
      <c r="D120" s="34">
        <v>2150000</v>
      </c>
      <c r="E120" s="34">
        <v>0</v>
      </c>
      <c r="F120" s="34">
        <v>0</v>
      </c>
      <c r="G120" s="15"/>
      <c r="H120" s="9"/>
      <c r="I120" s="9"/>
      <c r="J120" s="9"/>
      <c r="K120" s="9"/>
      <c r="L120" s="9"/>
      <c r="M120" s="9"/>
      <c r="N120" s="9"/>
      <c r="O120" s="9"/>
      <c r="P120" s="9"/>
      <c r="Q120" s="9"/>
      <c r="R120" s="9"/>
      <c r="S120" s="9"/>
      <c r="T120" s="9"/>
      <c r="U120" s="9"/>
      <c r="V120" s="9"/>
      <c r="W120" s="9"/>
      <c r="X120" s="9"/>
      <c r="Y120" s="9"/>
      <c r="Z120" s="9"/>
      <c r="AA120" s="9"/>
    </row>
    <row r="121" spans="1:27" x14ac:dyDescent="0.3">
      <c r="A121" s="14"/>
      <c r="B121" s="27" t="s">
        <v>128</v>
      </c>
      <c r="C121" s="34">
        <f t="shared" si="5"/>
        <v>5000000</v>
      </c>
      <c r="D121" s="34">
        <v>0</v>
      </c>
      <c r="E121" s="34">
        <v>5000000</v>
      </c>
      <c r="F121" s="34">
        <v>5000000</v>
      </c>
      <c r="G121" s="9"/>
      <c r="H121" s="9"/>
      <c r="I121" s="9"/>
      <c r="J121" s="9"/>
      <c r="K121" s="9"/>
      <c r="L121" s="9"/>
      <c r="M121" s="9"/>
      <c r="N121" s="9"/>
      <c r="O121" s="9"/>
      <c r="P121" s="9"/>
      <c r="Q121" s="9"/>
      <c r="R121" s="9"/>
      <c r="S121" s="9"/>
      <c r="T121" s="9"/>
      <c r="U121" s="9"/>
      <c r="V121" s="9"/>
      <c r="W121" s="9"/>
      <c r="X121" s="9"/>
      <c r="Y121" s="9"/>
      <c r="Z121" s="9"/>
      <c r="AA121" s="9"/>
    </row>
    <row r="122" spans="1:27" s="50" customFormat="1" ht="223.5" customHeight="1" x14ac:dyDescent="0.3">
      <c r="A122" s="47"/>
      <c r="B122" s="27" t="s">
        <v>129</v>
      </c>
      <c r="C122" s="34">
        <f t="shared" si="5"/>
        <v>947500</v>
      </c>
      <c r="D122" s="34">
        <v>219800</v>
      </c>
      <c r="E122" s="34">
        <v>727700</v>
      </c>
      <c r="F122" s="34">
        <v>727700</v>
      </c>
      <c r="G122" s="49"/>
      <c r="H122" s="49"/>
      <c r="I122" s="49"/>
      <c r="J122" s="49"/>
      <c r="K122" s="49"/>
      <c r="L122" s="49"/>
      <c r="M122" s="49"/>
      <c r="N122" s="49"/>
      <c r="O122" s="49"/>
      <c r="P122" s="49"/>
      <c r="Q122" s="49"/>
      <c r="R122" s="49"/>
      <c r="S122" s="49"/>
      <c r="T122" s="49"/>
      <c r="U122" s="49"/>
      <c r="V122" s="49"/>
      <c r="W122" s="49"/>
      <c r="X122" s="49"/>
      <c r="Y122" s="49"/>
      <c r="Z122" s="49"/>
      <c r="AA122" s="49"/>
    </row>
    <row r="123" spans="1:27" s="50" customFormat="1" ht="85.5" customHeight="1" x14ac:dyDescent="0.3">
      <c r="A123" s="47"/>
      <c r="B123" s="27" t="s">
        <v>130</v>
      </c>
      <c r="C123" s="34">
        <f t="shared" si="5"/>
        <v>900000</v>
      </c>
      <c r="D123" s="34">
        <v>900000</v>
      </c>
      <c r="E123" s="34"/>
      <c r="F123" s="34"/>
      <c r="G123" s="49"/>
      <c r="H123" s="49"/>
      <c r="I123" s="49"/>
      <c r="J123" s="49"/>
      <c r="K123" s="49"/>
      <c r="L123" s="49"/>
      <c r="M123" s="49"/>
      <c r="N123" s="49"/>
      <c r="O123" s="49"/>
      <c r="P123" s="49"/>
      <c r="Q123" s="49"/>
      <c r="R123" s="49"/>
      <c r="S123" s="49"/>
      <c r="T123" s="49"/>
      <c r="U123" s="49"/>
      <c r="V123" s="49"/>
      <c r="W123" s="49"/>
      <c r="X123" s="49"/>
      <c r="Y123" s="49"/>
      <c r="Z123" s="49"/>
      <c r="AA123" s="49"/>
    </row>
    <row r="124" spans="1:27" s="50" customFormat="1" ht="35.25" customHeight="1" x14ac:dyDescent="0.3">
      <c r="A124" s="47"/>
      <c r="B124" s="27" t="s">
        <v>131</v>
      </c>
      <c r="C124" s="34">
        <f t="shared" si="5"/>
        <v>15127000</v>
      </c>
      <c r="D124" s="34">
        <v>0</v>
      </c>
      <c r="E124" s="34">
        <v>15127000</v>
      </c>
      <c r="F124" s="34">
        <v>15127000</v>
      </c>
      <c r="G124" s="49"/>
      <c r="H124" s="49"/>
      <c r="I124" s="49"/>
      <c r="J124" s="49"/>
      <c r="K124" s="49"/>
      <c r="L124" s="49"/>
      <c r="M124" s="49"/>
      <c r="N124" s="49"/>
      <c r="O124" s="49"/>
      <c r="P124" s="49"/>
      <c r="Q124" s="49"/>
      <c r="R124" s="49"/>
      <c r="S124" s="49"/>
      <c r="T124" s="49"/>
      <c r="U124" s="49"/>
      <c r="V124" s="49"/>
      <c r="W124" s="49"/>
      <c r="X124" s="49"/>
      <c r="Y124" s="49"/>
      <c r="Z124" s="49"/>
      <c r="AA124" s="49"/>
    </row>
    <row r="125" spans="1:27" s="50" customFormat="1" ht="85.5" customHeight="1" x14ac:dyDescent="0.3">
      <c r="A125" s="47"/>
      <c r="B125" s="11" t="s">
        <v>132</v>
      </c>
      <c r="C125" s="34">
        <f t="shared" si="5"/>
        <v>15127000</v>
      </c>
      <c r="D125" s="34">
        <v>0</v>
      </c>
      <c r="E125" s="34">
        <v>15127000</v>
      </c>
      <c r="F125" s="34">
        <v>15127000</v>
      </c>
      <c r="G125" s="49"/>
      <c r="H125" s="49"/>
      <c r="I125" s="49"/>
      <c r="J125" s="49"/>
      <c r="K125" s="49"/>
      <c r="L125" s="49"/>
      <c r="M125" s="49"/>
      <c r="N125" s="49"/>
      <c r="O125" s="49"/>
      <c r="P125" s="49"/>
      <c r="Q125" s="49"/>
      <c r="R125" s="49"/>
      <c r="S125" s="49"/>
      <c r="T125" s="49"/>
      <c r="U125" s="49"/>
      <c r="V125" s="49"/>
      <c r="W125" s="49"/>
      <c r="X125" s="49"/>
      <c r="Y125" s="49"/>
      <c r="Z125" s="49"/>
      <c r="AA125" s="49"/>
    </row>
    <row r="126" spans="1:27" s="50" customFormat="1" ht="85.5" customHeight="1" x14ac:dyDescent="0.3">
      <c r="A126" s="47"/>
      <c r="B126" s="11" t="s">
        <v>133</v>
      </c>
      <c r="C126" s="34">
        <f t="shared" si="5"/>
        <v>2000000</v>
      </c>
      <c r="D126" s="34"/>
      <c r="E126" s="34">
        <v>2000000</v>
      </c>
      <c r="F126" s="34"/>
      <c r="G126" s="49"/>
      <c r="H126" s="49"/>
      <c r="I126" s="49"/>
      <c r="J126" s="49"/>
      <c r="K126" s="49"/>
      <c r="L126" s="49"/>
      <c r="M126" s="49"/>
      <c r="N126" s="49"/>
      <c r="O126" s="49"/>
      <c r="P126" s="49"/>
      <c r="Q126" s="49"/>
      <c r="R126" s="49"/>
      <c r="S126" s="49"/>
      <c r="T126" s="49"/>
      <c r="U126" s="49"/>
      <c r="V126" s="49"/>
      <c r="W126" s="49"/>
      <c r="X126" s="49"/>
      <c r="Y126" s="49"/>
      <c r="Z126" s="49"/>
      <c r="AA126" s="49"/>
    </row>
    <row r="127" spans="1:27" s="50" customFormat="1" ht="31.5" customHeight="1" x14ac:dyDescent="0.3">
      <c r="A127" s="47"/>
      <c r="B127" s="11" t="s">
        <v>134</v>
      </c>
      <c r="C127" s="34">
        <f t="shared" si="5"/>
        <v>0</v>
      </c>
      <c r="D127" s="34"/>
      <c r="E127" s="34"/>
      <c r="F127" s="34"/>
      <c r="G127" s="49"/>
      <c r="H127" s="49"/>
      <c r="I127" s="49"/>
      <c r="J127" s="49"/>
      <c r="K127" s="49"/>
      <c r="L127" s="49"/>
      <c r="M127" s="49"/>
      <c r="N127" s="49"/>
      <c r="O127" s="49"/>
      <c r="P127" s="49"/>
      <c r="Q127" s="49"/>
      <c r="R127" s="49"/>
      <c r="S127" s="49"/>
      <c r="T127" s="49"/>
      <c r="U127" s="49"/>
      <c r="V127" s="49"/>
      <c r="W127" s="49"/>
      <c r="X127" s="49"/>
      <c r="Y127" s="49"/>
      <c r="Z127" s="49"/>
      <c r="AA127" s="49"/>
    </row>
    <row r="128" spans="1:27" s="50" customFormat="1" ht="45.75" customHeight="1" x14ac:dyDescent="0.3">
      <c r="A128" s="47"/>
      <c r="B128" s="11" t="s">
        <v>135</v>
      </c>
      <c r="C128" s="34">
        <f t="shared" si="5"/>
        <v>58500</v>
      </c>
      <c r="D128" s="34">
        <v>58500</v>
      </c>
      <c r="E128" s="34"/>
      <c r="F128" s="34"/>
      <c r="G128" s="49"/>
      <c r="H128" s="49"/>
      <c r="I128" s="49"/>
      <c r="J128" s="49"/>
      <c r="K128" s="49"/>
      <c r="L128" s="49"/>
      <c r="M128" s="49"/>
      <c r="N128" s="49"/>
      <c r="O128" s="49"/>
      <c r="P128" s="49"/>
      <c r="Q128" s="49"/>
      <c r="R128" s="49"/>
      <c r="S128" s="49"/>
      <c r="T128" s="49"/>
      <c r="U128" s="49"/>
      <c r="V128" s="49"/>
      <c r="W128" s="49"/>
      <c r="X128" s="49"/>
      <c r="Y128" s="49"/>
      <c r="Z128" s="49"/>
      <c r="AA128" s="49"/>
    </row>
    <row r="129" spans="1:27" ht="50.25" customHeight="1" x14ac:dyDescent="0.3">
      <c r="A129" s="10"/>
      <c r="B129" s="27" t="s">
        <v>136</v>
      </c>
      <c r="C129" s="34">
        <f t="shared" si="5"/>
        <v>500000</v>
      </c>
      <c r="D129" s="34"/>
      <c r="E129" s="34">
        <v>500000</v>
      </c>
      <c r="F129" s="34">
        <v>500000</v>
      </c>
      <c r="G129" s="9"/>
      <c r="H129" s="9"/>
      <c r="I129" s="9"/>
      <c r="J129" s="9"/>
      <c r="K129" s="9"/>
      <c r="L129" s="9"/>
      <c r="M129" s="9"/>
      <c r="N129" s="9"/>
      <c r="O129" s="9"/>
      <c r="P129" s="9"/>
      <c r="Q129" s="9"/>
      <c r="R129" s="9"/>
      <c r="S129" s="9"/>
      <c r="T129" s="9"/>
      <c r="U129" s="9"/>
      <c r="V129" s="9"/>
      <c r="W129" s="9"/>
      <c r="X129" s="9"/>
      <c r="Y129" s="9"/>
      <c r="Z129" s="9"/>
      <c r="AA129" s="9"/>
    </row>
    <row r="130" spans="1:27" ht="97.5" customHeight="1" x14ac:dyDescent="0.3">
      <c r="A130" s="10"/>
      <c r="B130" s="27" t="s">
        <v>137</v>
      </c>
      <c r="C130" s="34">
        <f t="shared" si="5"/>
        <v>52500</v>
      </c>
      <c r="D130" s="34">
        <v>52500</v>
      </c>
      <c r="E130" s="34"/>
      <c r="F130" s="34"/>
      <c r="G130" s="9"/>
      <c r="H130" s="9"/>
      <c r="I130" s="9"/>
      <c r="J130" s="9"/>
      <c r="K130" s="9"/>
      <c r="L130" s="9"/>
      <c r="M130" s="9"/>
      <c r="N130" s="9"/>
      <c r="O130" s="9"/>
      <c r="P130" s="9"/>
      <c r="Q130" s="9"/>
      <c r="R130" s="9"/>
      <c r="S130" s="9"/>
      <c r="T130" s="9"/>
      <c r="U130" s="9"/>
      <c r="V130" s="9"/>
      <c r="W130" s="9"/>
      <c r="X130" s="9"/>
      <c r="Y130" s="9"/>
      <c r="Z130" s="9"/>
      <c r="AA130" s="9"/>
    </row>
    <row r="131" spans="1:27" ht="89.25" customHeight="1" x14ac:dyDescent="0.3">
      <c r="A131" s="10">
        <v>41035100</v>
      </c>
      <c r="B131" s="27" t="s">
        <v>138</v>
      </c>
      <c r="C131" s="34">
        <f t="shared" ref="C131:C137" si="6">SUM(D131,E131)</f>
        <v>21709300</v>
      </c>
      <c r="D131" s="34">
        <v>21709300</v>
      </c>
      <c r="E131" s="34">
        <v>0</v>
      </c>
      <c r="F131" s="34">
        <v>0</v>
      </c>
      <c r="G131" s="15"/>
    </row>
    <row r="132" spans="1:27" ht="66.75" customHeight="1" x14ac:dyDescent="0.3">
      <c r="A132" s="10">
        <v>41035400</v>
      </c>
      <c r="B132" s="33" t="s">
        <v>139</v>
      </c>
      <c r="C132" s="34">
        <f t="shared" si="6"/>
        <v>36493100</v>
      </c>
      <c r="D132" s="38">
        <v>36493100</v>
      </c>
      <c r="E132" s="38"/>
      <c r="F132" s="38"/>
      <c r="G132" s="15"/>
    </row>
    <row r="133" spans="1:27" ht="225.75" customHeight="1" x14ac:dyDescent="0.3">
      <c r="A133" s="10">
        <v>41035800</v>
      </c>
      <c r="B133" s="27" t="s">
        <v>140</v>
      </c>
      <c r="C133" s="34">
        <f t="shared" si="6"/>
        <v>95804600</v>
      </c>
      <c r="D133" s="34">
        <v>95804600</v>
      </c>
      <c r="E133" s="34"/>
      <c r="F133" s="34"/>
      <c r="G133" s="15"/>
    </row>
    <row r="134" spans="1:27" ht="279.75" customHeight="1" x14ac:dyDescent="0.3">
      <c r="A134" s="10">
        <v>41036100</v>
      </c>
      <c r="B134" s="27" t="s">
        <v>141</v>
      </c>
      <c r="C134" s="34">
        <f t="shared" si="6"/>
        <v>24881890</v>
      </c>
      <c r="D134" s="38">
        <v>24881890</v>
      </c>
      <c r="E134" s="38"/>
      <c r="F134" s="38"/>
      <c r="G134" s="15"/>
    </row>
    <row r="135" spans="1:27" ht="279" customHeight="1" x14ac:dyDescent="0.3">
      <c r="A135" s="32">
        <v>41036600</v>
      </c>
      <c r="B135" s="27" t="s">
        <v>142</v>
      </c>
      <c r="C135" s="34">
        <f t="shared" si="6"/>
        <v>183228000</v>
      </c>
      <c r="D135" s="34">
        <v>38468000</v>
      </c>
      <c r="E135" s="34">
        <v>144760000</v>
      </c>
      <c r="F135" s="34"/>
      <c r="G135" s="15"/>
    </row>
    <row r="136" spans="1:27" ht="83.25" customHeight="1" x14ac:dyDescent="0.3">
      <c r="A136" s="10">
        <v>41037000</v>
      </c>
      <c r="B136" s="27" t="s">
        <v>143</v>
      </c>
      <c r="C136" s="34">
        <f t="shared" si="6"/>
        <v>5257200</v>
      </c>
      <c r="D136" s="34">
        <v>5257200</v>
      </c>
      <c r="E136" s="34">
        <v>0</v>
      </c>
      <c r="F136" s="34">
        <v>0</v>
      </c>
      <c r="G136" s="15"/>
      <c r="H136" s="15"/>
      <c r="I136" s="15"/>
      <c r="J136" s="15"/>
    </row>
    <row r="137" spans="1:27" ht="182.25" customHeight="1" x14ac:dyDescent="0.3">
      <c r="A137" s="32">
        <v>41034400</v>
      </c>
      <c r="B137" s="33" t="s">
        <v>144</v>
      </c>
      <c r="C137" s="34">
        <f t="shared" si="6"/>
        <v>34254700</v>
      </c>
      <c r="D137" s="38">
        <v>34254700</v>
      </c>
      <c r="E137" s="38"/>
      <c r="F137" s="38"/>
      <c r="G137" s="15"/>
      <c r="H137" s="15"/>
      <c r="I137" s="15"/>
      <c r="J137" s="15"/>
    </row>
    <row r="138" spans="1:27" ht="25.15" customHeight="1" x14ac:dyDescent="0.3">
      <c r="A138" s="29"/>
      <c r="B138" s="30" t="s">
        <v>145</v>
      </c>
      <c r="C138" s="39">
        <f>C85+C86</f>
        <v>18269730870.580002</v>
      </c>
      <c r="D138" s="39">
        <f>D85+D86</f>
        <v>16370506348</v>
      </c>
      <c r="E138" s="39">
        <f>E85+E86</f>
        <v>1899224522.5799999</v>
      </c>
      <c r="F138" s="39">
        <f>F85+F86</f>
        <v>783203997</v>
      </c>
      <c r="G138" s="15"/>
      <c r="H138" s="15"/>
      <c r="I138" s="15"/>
      <c r="J138" s="15"/>
    </row>
    <row r="139" spans="1:27" ht="117.75" customHeight="1" x14ac:dyDescent="0.3">
      <c r="A139" s="16"/>
      <c r="B139" s="17"/>
      <c r="C139" s="18"/>
      <c r="D139" s="18"/>
      <c r="E139" s="18"/>
      <c r="F139" s="18"/>
    </row>
    <row r="140" spans="1:27" ht="25.5" customHeight="1" x14ac:dyDescent="0.35">
      <c r="A140" s="56" t="s">
        <v>146</v>
      </c>
      <c r="B140" s="56"/>
      <c r="C140" s="20"/>
      <c r="D140" s="19"/>
      <c r="E140" s="53" t="s">
        <v>147</v>
      </c>
      <c r="F140" s="53"/>
    </row>
    <row r="141" spans="1:27" ht="18" customHeight="1" x14ac:dyDescent="0.3">
      <c r="A141" s="21"/>
      <c r="B141" s="21"/>
      <c r="C141" s="15"/>
      <c r="D141" s="15"/>
      <c r="E141" s="15"/>
      <c r="F141" s="15"/>
    </row>
    <row r="142" spans="1:27" x14ac:dyDescent="0.3">
      <c r="A142" s="9"/>
      <c r="B142" s="23"/>
      <c r="C142" s="8"/>
      <c r="D142" s="8"/>
      <c r="E142" s="8"/>
      <c r="F142" s="8"/>
    </row>
    <row r="143" spans="1:27" x14ac:dyDescent="0.3">
      <c r="A143" s="9"/>
      <c r="B143" s="23"/>
      <c r="C143" s="22"/>
      <c r="D143" s="22"/>
      <c r="E143" s="22"/>
      <c r="F143" s="22"/>
    </row>
    <row r="144" spans="1:27" x14ac:dyDescent="0.3">
      <c r="A144" s="9"/>
      <c r="B144" s="9"/>
      <c r="C144" s="22"/>
      <c r="D144" s="22"/>
      <c r="E144" s="22"/>
      <c r="F144" s="22"/>
    </row>
    <row r="145" spans="1:6" x14ac:dyDescent="0.3">
      <c r="A145" s="9"/>
      <c r="B145" s="9"/>
      <c r="C145" s="22"/>
      <c r="D145" s="22"/>
      <c r="E145" s="22"/>
      <c r="F145" s="22"/>
    </row>
    <row r="146" spans="1:6" x14ac:dyDescent="0.3">
      <c r="A146" s="9"/>
      <c r="B146" s="9"/>
      <c r="C146" s="22"/>
      <c r="D146" s="22"/>
      <c r="E146" s="22"/>
      <c r="F146" s="22"/>
    </row>
    <row r="147" spans="1:6" x14ac:dyDescent="0.3">
      <c r="A147" s="9"/>
      <c r="B147" s="9"/>
      <c r="C147" s="22"/>
      <c r="D147" s="22"/>
      <c r="E147" s="22"/>
      <c r="F147" s="22"/>
    </row>
    <row r="148" spans="1:6" x14ac:dyDescent="0.3">
      <c r="A148" s="9"/>
      <c r="B148" s="9"/>
      <c r="C148" s="22"/>
      <c r="D148" s="22"/>
      <c r="E148" s="22"/>
      <c r="F148" s="22"/>
    </row>
    <row r="149" spans="1:6" x14ac:dyDescent="0.3">
      <c r="A149" s="9"/>
      <c r="B149" s="9"/>
      <c r="C149" s="22"/>
      <c r="D149" s="22"/>
      <c r="E149" s="22"/>
      <c r="F149" s="22"/>
    </row>
    <row r="150" spans="1:6" x14ac:dyDescent="0.3">
      <c r="A150" s="9"/>
      <c r="B150" s="9"/>
      <c r="C150" s="22"/>
      <c r="D150" s="22"/>
      <c r="E150" s="22"/>
      <c r="F150" s="22"/>
    </row>
    <row r="151" spans="1:6" x14ac:dyDescent="0.3">
      <c r="A151" s="9"/>
      <c r="B151" s="9"/>
      <c r="C151" s="22"/>
      <c r="D151" s="22"/>
      <c r="E151" s="22"/>
      <c r="F151" s="22"/>
    </row>
    <row r="152" spans="1:6" x14ac:dyDescent="0.3">
      <c r="A152" s="9"/>
      <c r="B152" s="9"/>
      <c r="C152" s="22"/>
      <c r="D152" s="22"/>
      <c r="E152" s="22"/>
      <c r="F152" s="22"/>
    </row>
    <row r="153" spans="1:6" ht="66.75" customHeight="1" x14ac:dyDescent="0.3">
      <c r="A153" s="9"/>
      <c r="B153" s="9"/>
      <c r="C153" s="22"/>
      <c r="D153" s="22"/>
      <c r="E153" s="22"/>
      <c r="F153" s="22"/>
    </row>
    <row r="154" spans="1:6" ht="31.5" customHeight="1" x14ac:dyDescent="0.3">
      <c r="A154" s="9"/>
      <c r="B154" s="9"/>
      <c r="C154" s="22"/>
      <c r="D154" s="22"/>
      <c r="E154" s="22"/>
      <c r="F154" s="22"/>
    </row>
    <row r="155" spans="1:6" ht="78.75" customHeight="1" x14ac:dyDescent="0.3">
      <c r="A155" s="9"/>
      <c r="B155" s="9"/>
      <c r="C155" s="22"/>
      <c r="D155" s="22"/>
      <c r="E155" s="22"/>
      <c r="F155" s="22"/>
    </row>
    <row r="156" spans="1:6" x14ac:dyDescent="0.3">
      <c r="A156" s="9"/>
      <c r="B156" s="9"/>
      <c r="C156" s="22"/>
      <c r="D156" s="22"/>
      <c r="E156" s="22"/>
      <c r="F156" s="22"/>
    </row>
    <row r="157" spans="1:6" ht="40.5" customHeight="1" x14ac:dyDescent="0.3">
      <c r="A157" s="9"/>
      <c r="B157" s="9"/>
      <c r="C157" s="22"/>
      <c r="D157" s="22"/>
      <c r="E157" s="22"/>
      <c r="F157" s="22"/>
    </row>
    <row r="158" spans="1:6" x14ac:dyDescent="0.3">
      <c r="A158" s="9"/>
      <c r="B158" s="9"/>
      <c r="C158" s="22"/>
      <c r="D158" s="22"/>
      <c r="E158" s="22"/>
      <c r="F158" s="22"/>
    </row>
    <row r="159" spans="1:6" x14ac:dyDescent="0.3">
      <c r="A159" s="9"/>
      <c r="B159" s="9"/>
      <c r="C159" s="22"/>
      <c r="D159" s="22"/>
      <c r="E159" s="22"/>
      <c r="F159" s="22"/>
    </row>
    <row r="160" spans="1:6" x14ac:dyDescent="0.3">
      <c r="A160" s="9"/>
      <c r="B160" s="9"/>
      <c r="C160" s="22"/>
      <c r="D160" s="22"/>
      <c r="E160" s="22"/>
      <c r="F160" s="22"/>
    </row>
    <row r="161" spans="1:6" ht="44.25" customHeight="1" x14ac:dyDescent="0.3">
      <c r="A161" s="9"/>
      <c r="B161" s="9"/>
      <c r="C161" s="22"/>
      <c r="D161" s="22"/>
      <c r="E161" s="22"/>
      <c r="F161" s="22"/>
    </row>
    <row r="162" spans="1:6" ht="27.75" customHeight="1" x14ac:dyDescent="0.3">
      <c r="A162" s="9"/>
      <c r="B162" s="9"/>
      <c r="C162" s="22"/>
      <c r="D162" s="22"/>
      <c r="E162" s="22"/>
      <c r="F162" s="22"/>
    </row>
    <row r="163" spans="1:6" ht="63.75" customHeight="1" x14ac:dyDescent="0.3">
      <c r="A163" s="9"/>
      <c r="B163" s="9"/>
      <c r="C163" s="22"/>
      <c r="D163" s="22"/>
      <c r="E163" s="22"/>
      <c r="F163" s="22"/>
    </row>
    <row r="164" spans="1:6" x14ac:dyDescent="0.3">
      <c r="A164" s="9"/>
      <c r="B164" s="9"/>
      <c r="C164" s="22"/>
      <c r="D164" s="22"/>
      <c r="E164" s="22"/>
      <c r="F164" s="22"/>
    </row>
    <row r="165" spans="1:6" x14ac:dyDescent="0.3">
      <c r="A165" s="9"/>
      <c r="B165" s="9"/>
      <c r="C165" s="22"/>
      <c r="D165" s="22"/>
      <c r="E165" s="22"/>
      <c r="F165" s="22"/>
    </row>
    <row r="166" spans="1:6" x14ac:dyDescent="0.3">
      <c r="A166" s="9"/>
      <c r="B166" s="9"/>
      <c r="C166" s="22"/>
      <c r="D166" s="22"/>
      <c r="E166" s="22"/>
      <c r="F166" s="22"/>
    </row>
    <row r="167" spans="1:6" x14ac:dyDescent="0.3">
      <c r="A167" s="9"/>
      <c r="B167" s="9"/>
      <c r="C167" s="22"/>
      <c r="D167" s="22"/>
      <c r="E167" s="22"/>
      <c r="F167" s="22"/>
    </row>
    <row r="168" spans="1:6" x14ac:dyDescent="0.3">
      <c r="A168" s="9"/>
      <c r="B168" s="9"/>
      <c r="C168" s="22"/>
      <c r="D168" s="22"/>
      <c r="E168" s="22"/>
      <c r="F168" s="22"/>
    </row>
    <row r="169" spans="1:6" x14ac:dyDescent="0.3">
      <c r="A169" s="9"/>
      <c r="B169" s="9"/>
      <c r="C169" s="22"/>
      <c r="D169" s="22"/>
      <c r="E169" s="22"/>
      <c r="F169" s="22"/>
    </row>
    <row r="170" spans="1:6" x14ac:dyDescent="0.3">
      <c r="A170" s="9"/>
      <c r="B170" s="9"/>
      <c r="C170" s="22"/>
      <c r="D170" s="22"/>
      <c r="E170" s="22"/>
      <c r="F170" s="22"/>
    </row>
    <row r="171" spans="1:6" x14ac:dyDescent="0.3">
      <c r="A171" s="9"/>
      <c r="B171" s="9"/>
      <c r="C171" s="22"/>
      <c r="D171" s="22"/>
      <c r="E171" s="22"/>
      <c r="F171" s="22"/>
    </row>
    <row r="172" spans="1:6" x14ac:dyDescent="0.3">
      <c r="A172" s="9"/>
      <c r="B172" s="9"/>
      <c r="C172" s="22"/>
      <c r="D172" s="22"/>
      <c r="E172" s="22"/>
      <c r="F172" s="22"/>
    </row>
    <row r="173" spans="1:6" s="24" customFormat="1" ht="21" customHeight="1" x14ac:dyDescent="0.3">
      <c r="A173" s="9"/>
      <c r="B173" s="9"/>
      <c r="C173" s="22"/>
      <c r="D173" s="22"/>
      <c r="E173" s="22"/>
      <c r="F173" s="22"/>
    </row>
    <row r="174" spans="1:6" s="24" customFormat="1" ht="21" customHeight="1" x14ac:dyDescent="0.3">
      <c r="A174" s="9"/>
      <c r="B174" s="9"/>
      <c r="C174" s="22"/>
      <c r="D174" s="22"/>
      <c r="E174" s="22"/>
      <c r="F174" s="22"/>
    </row>
    <row r="175" spans="1:6" s="24" customFormat="1" ht="21" customHeight="1" x14ac:dyDescent="0.3">
      <c r="A175" s="9"/>
      <c r="B175" s="9"/>
      <c r="C175" s="22"/>
      <c r="D175" s="22"/>
      <c r="E175" s="22"/>
      <c r="F175" s="22"/>
    </row>
    <row r="176" spans="1:6" s="25" customFormat="1" ht="23.25" customHeight="1" x14ac:dyDescent="0.2">
      <c r="A176" s="9"/>
      <c r="B176" s="9"/>
      <c r="C176" s="22"/>
      <c r="D176" s="22"/>
      <c r="E176" s="22"/>
      <c r="F176" s="22"/>
    </row>
    <row r="177" spans="1:6" ht="19.5" customHeight="1" x14ac:dyDescent="0.3">
      <c r="A177" s="9"/>
      <c r="B177" s="9"/>
      <c r="C177" s="22"/>
      <c r="D177" s="22"/>
      <c r="E177" s="22"/>
      <c r="F177" s="22"/>
    </row>
    <row r="178" spans="1:6" ht="19.5" customHeight="1" x14ac:dyDescent="0.3">
      <c r="A178" s="9"/>
      <c r="B178" s="9"/>
      <c r="C178" s="22"/>
      <c r="D178" s="22"/>
      <c r="E178" s="22"/>
      <c r="F178" s="22"/>
    </row>
    <row r="179" spans="1:6" ht="19.5" customHeight="1" x14ac:dyDescent="0.3">
      <c r="A179" s="9"/>
      <c r="B179" s="9"/>
      <c r="C179" s="22"/>
      <c r="D179" s="22"/>
      <c r="E179" s="22"/>
      <c r="F179" s="22"/>
    </row>
    <row r="180" spans="1:6" ht="19.5" customHeight="1" x14ac:dyDescent="0.3"/>
    <row r="181" spans="1:6" ht="19.5" customHeight="1" x14ac:dyDescent="0.3">
      <c r="B181" s="26"/>
      <c r="D181" s="26"/>
      <c r="E181" s="26"/>
    </row>
    <row r="182" spans="1:6" ht="19.5" customHeight="1" x14ac:dyDescent="0.3"/>
    <row r="183" spans="1:6" ht="19.5" customHeight="1" x14ac:dyDescent="0.3"/>
    <row r="184" spans="1:6" ht="19.5" customHeight="1" x14ac:dyDescent="0.3"/>
    <row r="185" spans="1:6" ht="19.5" customHeight="1" x14ac:dyDescent="0.3"/>
    <row r="186" spans="1:6" ht="19.5" customHeight="1" x14ac:dyDescent="0.3"/>
    <row r="187" spans="1:6" ht="19.5" customHeight="1" x14ac:dyDescent="0.3"/>
    <row r="188" spans="1:6" ht="19.5" customHeight="1" x14ac:dyDescent="0.3"/>
    <row r="189" spans="1:6" ht="19.5" customHeight="1" x14ac:dyDescent="0.3"/>
    <row r="190" spans="1:6" ht="19.5" customHeight="1" x14ac:dyDescent="0.3"/>
    <row r="191" spans="1:6" ht="19.5" customHeight="1" x14ac:dyDescent="0.3"/>
    <row r="192" spans="1:6" ht="19.5" customHeight="1" x14ac:dyDescent="0.3"/>
    <row r="193" ht="19.5" customHeight="1" x14ac:dyDescent="0.3"/>
    <row r="194" ht="19.5" customHeight="1" x14ac:dyDescent="0.3"/>
    <row r="195" ht="19.5" customHeight="1" x14ac:dyDescent="0.3"/>
    <row r="196" ht="19.5" customHeight="1" x14ac:dyDescent="0.3"/>
    <row r="197" ht="19.5" customHeight="1" x14ac:dyDescent="0.3"/>
    <row r="198" ht="19.5" customHeight="1" x14ac:dyDescent="0.3"/>
    <row r="199" ht="19.5" customHeight="1" x14ac:dyDescent="0.3"/>
    <row r="200" ht="19.5" customHeight="1" x14ac:dyDescent="0.3"/>
    <row r="202" ht="19.5" customHeight="1" x14ac:dyDescent="0.3"/>
    <row r="203" ht="19.5" customHeight="1" x14ac:dyDescent="0.3"/>
    <row r="204" ht="19.5" customHeight="1" x14ac:dyDescent="0.3"/>
    <row r="205" ht="19.5" customHeight="1" x14ac:dyDescent="0.3"/>
    <row r="206" ht="19.5" customHeight="1" x14ac:dyDescent="0.3"/>
    <row r="207" ht="19.5" customHeight="1" x14ac:dyDescent="0.3"/>
    <row r="208" ht="19.5" customHeight="1" x14ac:dyDescent="0.3"/>
    <row r="209" ht="19.5" customHeight="1" x14ac:dyDescent="0.3"/>
    <row r="210" ht="19.5" customHeight="1" x14ac:dyDescent="0.3"/>
    <row r="211" ht="19.5" customHeight="1" x14ac:dyDescent="0.3"/>
    <row r="212" ht="19.5" customHeight="1" x14ac:dyDescent="0.3"/>
    <row r="213" ht="19.5" customHeight="1" x14ac:dyDescent="0.3"/>
    <row r="214" ht="19.5" customHeight="1" x14ac:dyDescent="0.3"/>
    <row r="215" ht="19.5" customHeight="1" x14ac:dyDescent="0.3"/>
    <row r="216" ht="19.5" customHeight="1" x14ac:dyDescent="0.3"/>
    <row r="217" ht="19.5" customHeight="1" x14ac:dyDescent="0.3"/>
    <row r="218" ht="19.5" customHeight="1" x14ac:dyDescent="0.3"/>
    <row r="219" ht="19.5" customHeight="1" x14ac:dyDescent="0.3"/>
    <row r="220" ht="19.5" customHeight="1" x14ac:dyDescent="0.3"/>
    <row r="221" ht="19.5" customHeight="1" x14ac:dyDescent="0.3"/>
    <row r="222" ht="19.5" customHeight="1" x14ac:dyDescent="0.3"/>
    <row r="223" ht="19.5" customHeight="1" x14ac:dyDescent="0.3"/>
    <row r="224" ht="19.5" customHeight="1" x14ac:dyDescent="0.3"/>
    <row r="225" ht="19.5" customHeight="1" x14ac:dyDescent="0.3"/>
    <row r="230" ht="59.25" customHeight="1" x14ac:dyDescent="0.3"/>
    <row r="235" ht="75" hidden="1" customHeight="1" x14ac:dyDescent="0.3"/>
    <row r="244" ht="20.25" customHeight="1" x14ac:dyDescent="0.3"/>
    <row r="245" ht="56.25" hidden="1" customHeight="1" x14ac:dyDescent="0.3"/>
    <row r="246" ht="39.75" hidden="1" customHeight="1" x14ac:dyDescent="0.3"/>
    <row r="247" ht="19.5" customHeight="1" x14ac:dyDescent="0.3"/>
    <row r="248" ht="19.5" customHeight="1" x14ac:dyDescent="0.3"/>
    <row r="249" ht="19.5" customHeight="1" x14ac:dyDescent="0.3"/>
    <row r="250" ht="19.5" customHeight="1" x14ac:dyDescent="0.3"/>
    <row r="251" ht="19.5" customHeight="1" x14ac:dyDescent="0.3"/>
    <row r="252" ht="19.5" customHeight="1" x14ac:dyDescent="0.3"/>
    <row r="253" ht="19.5" customHeight="1" x14ac:dyDescent="0.3"/>
    <row r="254" ht="19.5" customHeight="1" x14ac:dyDescent="0.3"/>
    <row r="255" ht="19.5" customHeight="1" x14ac:dyDescent="0.3"/>
    <row r="256" ht="19.5" customHeight="1" x14ac:dyDescent="0.3"/>
    <row r="257" ht="19.5" customHeight="1" x14ac:dyDescent="0.3"/>
    <row r="258" ht="19.5" customHeight="1" x14ac:dyDescent="0.3"/>
    <row r="259" ht="19.5" customHeight="1" x14ac:dyDescent="0.3"/>
    <row r="260" ht="19.5" customHeight="1" x14ac:dyDescent="0.3"/>
    <row r="261" ht="19.5" customHeight="1" x14ac:dyDescent="0.3"/>
    <row r="262" ht="19.5" customHeight="1" x14ac:dyDescent="0.3"/>
    <row r="263" ht="19.5" customHeight="1" x14ac:dyDescent="0.3"/>
    <row r="264" ht="19.5" customHeight="1" x14ac:dyDescent="0.3"/>
    <row r="265" ht="19.5" customHeight="1" x14ac:dyDescent="0.3"/>
    <row r="266" ht="19.5" customHeight="1" x14ac:dyDescent="0.3"/>
    <row r="267" ht="19.5" customHeight="1" x14ac:dyDescent="0.3"/>
    <row r="268" ht="19.5" customHeight="1" x14ac:dyDescent="0.3"/>
    <row r="269" ht="19.5" customHeight="1" x14ac:dyDescent="0.3"/>
    <row r="270" ht="19.5" customHeight="1" x14ac:dyDescent="0.3"/>
    <row r="271" ht="39.75" customHeight="1" x14ac:dyDescent="0.3"/>
    <row r="272" ht="19.5" customHeight="1" x14ac:dyDescent="0.3"/>
    <row r="273" ht="19.5" customHeight="1" x14ac:dyDescent="0.3"/>
    <row r="274" ht="19.5" customHeight="1" x14ac:dyDescent="0.3"/>
    <row r="275" ht="19.5" customHeight="1" x14ac:dyDescent="0.3"/>
    <row r="276" ht="19.5" customHeight="1" x14ac:dyDescent="0.3"/>
    <row r="277" ht="19.5" customHeight="1" x14ac:dyDescent="0.3"/>
    <row r="278" ht="19.5" customHeight="1" x14ac:dyDescent="0.3"/>
    <row r="279" ht="19.5" customHeight="1" x14ac:dyDescent="0.3"/>
    <row r="280" ht="19.5" customHeight="1" x14ac:dyDescent="0.3"/>
    <row r="281" ht="19.5" customHeight="1" x14ac:dyDescent="0.3"/>
    <row r="282" ht="19.5" customHeight="1" x14ac:dyDescent="0.3"/>
    <row r="283" ht="19.5" customHeight="1" x14ac:dyDescent="0.3"/>
    <row r="284" ht="19.5" customHeight="1" x14ac:dyDescent="0.3"/>
    <row r="285" ht="19.5" customHeight="1" x14ac:dyDescent="0.3"/>
    <row r="286" ht="19.5" customHeight="1" x14ac:dyDescent="0.3"/>
    <row r="287" ht="19.5" customHeight="1" x14ac:dyDescent="0.3"/>
    <row r="288" ht="19.5" customHeight="1" x14ac:dyDescent="0.3"/>
    <row r="289" ht="19.5" customHeight="1" x14ac:dyDescent="0.3"/>
    <row r="290" ht="19.5" customHeight="1" x14ac:dyDescent="0.3"/>
    <row r="291" ht="19.5" customHeight="1" x14ac:dyDescent="0.3"/>
    <row r="292" ht="19.5" customHeight="1" x14ac:dyDescent="0.3"/>
    <row r="293" ht="19.5" customHeight="1" x14ac:dyDescent="0.3"/>
    <row r="294" ht="19.5" customHeight="1" x14ac:dyDescent="0.3"/>
    <row r="295" ht="19.5" customHeight="1" x14ac:dyDescent="0.3"/>
    <row r="296" ht="39.75" customHeight="1" x14ac:dyDescent="0.3"/>
    <row r="297" ht="19.5" customHeight="1" x14ac:dyDescent="0.3"/>
    <row r="298" ht="19.5" customHeight="1" x14ac:dyDescent="0.3"/>
    <row r="299" ht="19.5" customHeight="1" x14ac:dyDescent="0.3"/>
    <row r="300" ht="19.5" customHeight="1" x14ac:dyDescent="0.3"/>
    <row r="301" ht="19.5" customHeight="1" x14ac:dyDescent="0.3"/>
    <row r="302" ht="19.5" customHeight="1" x14ac:dyDescent="0.3"/>
    <row r="303" ht="19.5" customHeight="1" x14ac:dyDescent="0.3"/>
    <row r="304" ht="19.5" customHeight="1" x14ac:dyDescent="0.3"/>
    <row r="305" ht="19.5" customHeight="1" x14ac:dyDescent="0.3"/>
    <row r="306" ht="19.5" customHeight="1" x14ac:dyDescent="0.3"/>
    <row r="307" ht="19.5" customHeight="1" x14ac:dyDescent="0.3"/>
    <row r="308" ht="19.5" customHeight="1" x14ac:dyDescent="0.3"/>
    <row r="309" ht="75.75" customHeight="1" x14ac:dyDescent="0.3"/>
    <row r="312" ht="115.5" customHeight="1" x14ac:dyDescent="0.3"/>
    <row r="313" ht="288.75" customHeight="1" x14ac:dyDescent="0.3"/>
    <row r="315" ht="81.75" customHeight="1" x14ac:dyDescent="0.3"/>
    <row r="317" ht="137.25" customHeight="1" x14ac:dyDescent="0.3"/>
    <row r="320" ht="57" customHeight="1" x14ac:dyDescent="0.3"/>
    <row r="321" ht="60" hidden="1" customHeight="1" x14ac:dyDescent="0.3"/>
    <row r="322" ht="75" hidden="1" customHeight="1" x14ac:dyDescent="0.3"/>
    <row r="324" ht="19.5" customHeight="1" x14ac:dyDescent="0.3"/>
    <row r="325" ht="19.5" customHeight="1" x14ac:dyDescent="0.3"/>
    <row r="326" ht="19.5" customHeight="1" x14ac:dyDescent="0.3"/>
    <row r="327" ht="19.5" customHeight="1" x14ac:dyDescent="0.3"/>
    <row r="328" ht="19.5" customHeight="1" x14ac:dyDescent="0.3"/>
    <row r="329" ht="19.5" customHeight="1" x14ac:dyDescent="0.3"/>
    <row r="330" ht="19.5" customHeight="1" x14ac:dyDescent="0.3"/>
    <row r="331" ht="19.5" customHeight="1" x14ac:dyDescent="0.3"/>
    <row r="332" ht="19.5" customHeight="1" x14ac:dyDescent="0.3"/>
    <row r="333" ht="19.5" customHeight="1" x14ac:dyDescent="0.3"/>
    <row r="334" ht="19.5" customHeight="1" x14ac:dyDescent="0.3"/>
    <row r="335" ht="19.5" customHeight="1" x14ac:dyDescent="0.3"/>
    <row r="336" ht="19.5" customHeight="1" x14ac:dyDescent="0.3"/>
    <row r="337" ht="19.5" customHeight="1" x14ac:dyDescent="0.3"/>
    <row r="338" ht="19.5" customHeight="1" x14ac:dyDescent="0.3"/>
    <row r="339" ht="19.5" customHeight="1" x14ac:dyDescent="0.3"/>
    <row r="340" ht="19.5" customHeight="1" x14ac:dyDescent="0.3"/>
    <row r="341" ht="58.5" customHeight="1" x14ac:dyDescent="0.3"/>
    <row r="342" ht="19.5" customHeight="1" x14ac:dyDescent="0.3"/>
    <row r="343" ht="19.5" customHeight="1" x14ac:dyDescent="0.3"/>
    <row r="344" ht="19.5" customHeight="1" x14ac:dyDescent="0.3"/>
    <row r="345" ht="19.5" customHeight="1" x14ac:dyDescent="0.3"/>
    <row r="346" ht="19.5" customHeight="1" x14ac:dyDescent="0.3"/>
    <row r="347" ht="19.5" customHeight="1" x14ac:dyDescent="0.3"/>
    <row r="348" ht="19.5" customHeight="1" x14ac:dyDescent="0.3"/>
    <row r="349" ht="19.5" customHeight="1" x14ac:dyDescent="0.3"/>
    <row r="350" ht="19.5" customHeight="1" x14ac:dyDescent="0.3"/>
    <row r="351" ht="19.5" customHeight="1" x14ac:dyDescent="0.3"/>
    <row r="352" ht="19.5" customHeight="1" x14ac:dyDescent="0.3"/>
    <row r="353" ht="19.5" customHeight="1" x14ac:dyDescent="0.3"/>
    <row r="354" ht="58.5" customHeight="1" x14ac:dyDescent="0.3"/>
    <row r="355" ht="19.5" customHeight="1" x14ac:dyDescent="0.3"/>
    <row r="356" ht="19.5" customHeight="1" x14ac:dyDescent="0.3"/>
    <row r="358" ht="19.5" customHeight="1" x14ac:dyDescent="0.3"/>
    <row r="359" ht="19.5" customHeight="1" x14ac:dyDescent="0.3"/>
    <row r="360" ht="19.5" customHeight="1" x14ac:dyDescent="0.3"/>
    <row r="361" ht="19.5" customHeight="1" x14ac:dyDescent="0.3"/>
    <row r="362" ht="19.5" customHeight="1" x14ac:dyDescent="0.3"/>
    <row r="363" ht="19.5" customHeight="1" x14ac:dyDescent="0.3"/>
    <row r="364" ht="19.5" customHeight="1" x14ac:dyDescent="0.3"/>
    <row r="365" ht="36.75" customHeight="1" x14ac:dyDescent="0.3"/>
    <row r="366" ht="19.5" customHeight="1" x14ac:dyDescent="0.3"/>
    <row r="367" ht="19.5" customHeight="1" x14ac:dyDescent="0.3"/>
    <row r="368" ht="36.75" customHeight="1" x14ac:dyDescent="0.3"/>
    <row r="369" ht="19.5" customHeight="1" x14ac:dyDescent="0.3"/>
    <row r="370" ht="19.5" customHeight="1" x14ac:dyDescent="0.3"/>
    <row r="371" ht="80.25" customHeight="1" x14ac:dyDescent="0.3"/>
    <row r="372" ht="19.5" customHeight="1" x14ac:dyDescent="0.3"/>
    <row r="373" ht="19.5" customHeight="1" x14ac:dyDescent="0.3"/>
    <row r="386" ht="19.5" customHeight="1" x14ac:dyDescent="0.3"/>
    <row r="387" ht="19.5" customHeight="1" x14ac:dyDescent="0.3"/>
    <row r="388" ht="19.5" customHeight="1" x14ac:dyDescent="0.3"/>
    <row r="389" ht="19.5" customHeight="1" x14ac:dyDescent="0.3"/>
    <row r="390" ht="19.5" customHeight="1" x14ac:dyDescent="0.3"/>
    <row r="391" ht="19.5" customHeight="1" x14ac:dyDescent="0.3"/>
    <row r="393" ht="19.5" customHeight="1" x14ac:dyDescent="0.3"/>
    <row r="394" ht="19.5" customHeight="1" x14ac:dyDescent="0.3"/>
    <row r="395" ht="19.5" customHeight="1" x14ac:dyDescent="0.3"/>
    <row r="396" ht="19.5" customHeight="1" x14ac:dyDescent="0.3"/>
    <row r="397" ht="19.5" customHeight="1" x14ac:dyDescent="0.3"/>
    <row r="398" ht="19.5" customHeight="1" x14ac:dyDescent="0.3"/>
    <row r="399" ht="19.5" customHeight="1" x14ac:dyDescent="0.3"/>
    <row r="400" ht="19.5" customHeight="1" x14ac:dyDescent="0.3"/>
    <row r="401" ht="19.5" customHeight="1" x14ac:dyDescent="0.3"/>
    <row r="402" ht="19.5" customHeight="1" x14ac:dyDescent="0.3"/>
    <row r="403" ht="19.5" customHeight="1" x14ac:dyDescent="0.3"/>
    <row r="404" ht="19.5" customHeight="1" x14ac:dyDescent="0.3"/>
    <row r="405" ht="19.5" customHeight="1" x14ac:dyDescent="0.3"/>
    <row r="406" ht="19.5" customHeight="1" x14ac:dyDescent="0.3"/>
    <row r="407" ht="19.5" customHeight="1" x14ac:dyDescent="0.3"/>
    <row r="408" ht="19.5" customHeight="1" x14ac:dyDescent="0.3"/>
    <row r="409" ht="19.5" customHeight="1" x14ac:dyDescent="0.3"/>
    <row r="410" ht="19.5" customHeight="1" x14ac:dyDescent="0.3"/>
    <row r="411" ht="19.5" customHeight="1" x14ac:dyDescent="0.3"/>
    <row r="412" ht="19.5" customHeight="1" x14ac:dyDescent="0.3"/>
    <row r="413" ht="19.5" customHeight="1" x14ac:dyDescent="0.3"/>
    <row r="414" ht="19.5" customHeight="1" x14ac:dyDescent="0.3"/>
    <row r="415" ht="19.5" customHeight="1" x14ac:dyDescent="0.3"/>
    <row r="416" ht="19.5" customHeight="1" x14ac:dyDescent="0.3"/>
    <row r="417" ht="49.5" customHeight="1" x14ac:dyDescent="0.3"/>
    <row r="418" ht="27" customHeight="1" x14ac:dyDescent="0.3"/>
  </sheetData>
  <sheetProtection selectLockedCells="1" selectUnlockedCells="1"/>
  <mergeCells count="11">
    <mergeCell ref="E140:F140"/>
    <mergeCell ref="E3:F3"/>
    <mergeCell ref="D1:F1"/>
    <mergeCell ref="D2:F2"/>
    <mergeCell ref="A140:B140"/>
    <mergeCell ref="A4:F4"/>
    <mergeCell ref="A6:A7"/>
    <mergeCell ref="B6:B7"/>
    <mergeCell ref="C6:C7"/>
    <mergeCell ref="D6:D7"/>
    <mergeCell ref="E6:F6"/>
  </mergeCells>
  <phoneticPr fontId="0" type="noConversion"/>
  <pageMargins left="1.1811023622047245" right="0.78740157480314965" top="1.1811023622047245" bottom="1.1811023622047245" header="0.39370078740157483" footer="0.39370078740157483"/>
  <pageSetup paperSize="9" scale="54" firstPageNumber="0" orientation="portrait" r:id="rId1"/>
  <headerFooter differentFirst="1" alignWithMargins="0">
    <oddHeader>&amp;C&amp;"Times New Roman,обычный"&amp;16&amp;P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Д1</vt:lpstr>
      <vt:lpstr>Д1!Заголовки_для_печати</vt:lpstr>
      <vt:lpstr>Д1!Область_печати</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Пользователь</cp:lastModifiedBy>
  <cp:revision/>
  <dcterms:created xsi:type="dcterms:W3CDTF">2015-12-11T08:22:53Z</dcterms:created>
  <dcterms:modified xsi:type="dcterms:W3CDTF">2024-04-01T06:58:52Z</dcterms:modified>
</cp:coreProperties>
</file>