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865" windowHeight="9930"/>
  </bookViews>
  <sheets>
    <sheet name="вичитаний" sheetId="7" r:id="rId1"/>
  </sheets>
  <definedNames>
    <definedName name="_xlnm.Print_Titles" localSheetId="0">вичитаний!$5:$7</definedName>
    <definedName name="_xlnm.Print_Area" localSheetId="0">вичитаний!$A$1:$F$126</definedName>
  </definedNames>
  <calcPr calcId="144525" fullCalcOnLoad="1"/>
</workbook>
</file>

<file path=xl/calcChain.xml><?xml version="1.0" encoding="utf-8"?>
<calcChain xmlns="http://schemas.openxmlformats.org/spreadsheetml/2006/main">
  <c r="D87" i="7" l="1"/>
  <c r="C104" i="7"/>
  <c r="C105" i="7"/>
  <c r="C106" i="7"/>
  <c r="D10" i="7"/>
  <c r="D15" i="7"/>
  <c r="D9" i="7"/>
  <c r="D26" i="7"/>
  <c r="D25" i="7"/>
  <c r="C25" i="7"/>
  <c r="D31" i="7"/>
  <c r="D36" i="7"/>
  <c r="D39" i="7"/>
  <c r="D43" i="7"/>
  <c r="D38" i="7"/>
  <c r="D48" i="7"/>
  <c r="D51" i="7"/>
  <c r="D47" i="7"/>
  <c r="D55" i="7"/>
  <c r="D64" i="7"/>
  <c r="D54" i="7"/>
  <c r="D68" i="7"/>
  <c r="D67" i="7"/>
  <c r="D85" i="7"/>
  <c r="D84" i="7"/>
  <c r="D114" i="7"/>
  <c r="D109" i="7"/>
  <c r="E10" i="7"/>
  <c r="E15" i="7"/>
  <c r="E9" i="7"/>
  <c r="E31" i="7"/>
  <c r="E26" i="7"/>
  <c r="E36" i="7"/>
  <c r="E25" i="7"/>
  <c r="E39" i="7"/>
  <c r="E43" i="7"/>
  <c r="E38" i="7"/>
  <c r="E47" i="7"/>
  <c r="E68" i="7"/>
  <c r="E71" i="7"/>
  <c r="E67" i="7"/>
  <c r="E74" i="7"/>
  <c r="E79" i="7"/>
  <c r="E73" i="7"/>
  <c r="E85" i="7"/>
  <c r="E99" i="7"/>
  <c r="E87" i="7"/>
  <c r="E114" i="7"/>
  <c r="E109" i="7"/>
  <c r="C109" i="7"/>
  <c r="F114" i="7"/>
  <c r="F109" i="7"/>
  <c r="F85" i="7"/>
  <c r="F84" i="7"/>
  <c r="F83" i="7"/>
  <c r="F99" i="7"/>
  <c r="F87" i="7"/>
  <c r="F15" i="7"/>
  <c r="F10" i="7"/>
  <c r="F9" i="7"/>
  <c r="F31" i="7"/>
  <c r="F26" i="7"/>
  <c r="F36" i="7"/>
  <c r="F25" i="7"/>
  <c r="F39" i="7"/>
  <c r="F43" i="7"/>
  <c r="F38" i="7"/>
  <c r="F47" i="7"/>
  <c r="F67" i="7"/>
  <c r="F46" i="7"/>
  <c r="C88" i="7"/>
  <c r="C87" i="7"/>
  <c r="C89" i="7"/>
  <c r="C90" i="7"/>
  <c r="C92" i="7"/>
  <c r="C93" i="7"/>
  <c r="C94" i="7"/>
  <c r="C96" i="7"/>
  <c r="C97" i="7"/>
  <c r="C98" i="7"/>
  <c r="C99" i="7"/>
  <c r="C100" i="7"/>
  <c r="C102" i="7"/>
  <c r="C108" i="7"/>
  <c r="C101" i="7"/>
  <c r="C91" i="7"/>
  <c r="C95" i="7"/>
  <c r="C107" i="7"/>
  <c r="C103" i="7"/>
  <c r="C112" i="7"/>
  <c r="C122" i="7"/>
  <c r="C114" i="7"/>
  <c r="C45" i="7"/>
  <c r="C44" i="7"/>
  <c r="C43" i="7"/>
  <c r="C42" i="7"/>
  <c r="C123" i="7"/>
  <c r="C121" i="7"/>
  <c r="C120" i="7"/>
  <c r="C118" i="7"/>
  <c r="C119" i="7"/>
  <c r="C111" i="7"/>
  <c r="C110" i="7"/>
  <c r="C117" i="7"/>
  <c r="C116" i="7"/>
  <c r="C115" i="7"/>
  <c r="C113" i="7"/>
  <c r="C86" i="7"/>
  <c r="C85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6" i="7"/>
  <c r="C65" i="7"/>
  <c r="C64" i="7"/>
  <c r="C63" i="7"/>
  <c r="C62" i="7"/>
  <c r="C61" i="7"/>
  <c r="C60" i="7"/>
  <c r="C59" i="7"/>
  <c r="C58" i="7"/>
  <c r="C57" i="7"/>
  <c r="C56" i="7"/>
  <c r="C55" i="7"/>
  <c r="C53" i="7"/>
  <c r="C52" i="7"/>
  <c r="C51" i="7"/>
  <c r="C50" i="7"/>
  <c r="C49" i="7"/>
  <c r="C48" i="7"/>
  <c r="C47" i="7"/>
  <c r="C41" i="7"/>
  <c r="C40" i="7"/>
  <c r="C39" i="7"/>
  <c r="C37" i="7"/>
  <c r="C36" i="7"/>
  <c r="C35" i="7"/>
  <c r="C34" i="7"/>
  <c r="C33" i="7"/>
  <c r="C32" i="7"/>
  <c r="C31" i="7"/>
  <c r="C30" i="7"/>
  <c r="C29" i="7"/>
  <c r="C28" i="7"/>
  <c r="C27" i="7"/>
  <c r="C26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E84" i="7"/>
  <c r="E83" i="7"/>
  <c r="E46" i="7"/>
  <c r="D83" i="7"/>
  <c r="C83" i="7"/>
  <c r="D46" i="7"/>
  <c r="C46" i="7"/>
  <c r="C54" i="7"/>
  <c r="F8" i="7"/>
  <c r="F82" i="7"/>
  <c r="F124" i="7"/>
  <c r="E8" i="7"/>
  <c r="E82" i="7"/>
  <c r="C38" i="7"/>
  <c r="C67" i="7"/>
  <c r="D8" i="7"/>
  <c r="C9" i="7"/>
  <c r="D82" i="7"/>
  <c r="D124" i="7"/>
  <c r="C8" i="7"/>
  <c r="C82" i="7"/>
  <c r="C124" i="7"/>
  <c r="E124" i="7"/>
  <c r="C84" i="7"/>
</calcChain>
</file>

<file path=xl/sharedStrings.xml><?xml version="1.0" encoding="utf-8"?>
<sst xmlns="http://schemas.openxmlformats.org/spreadsheetml/2006/main" count="137" uniqueCount="134">
  <si>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</si>
  <si>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</si>
  <si>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</si>
  <si>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</si>
  <si>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</si>
  <si>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</si>
  <si>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</si>
  <si>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</si>
  <si>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</si>
  <si>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</si>
  <si>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</si>
  <si>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</si>
  <si>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</si>
  <si>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</si>
  <si>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</si>
  <si>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</si>
  <si>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</si>
  <si>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</si>
  <si>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</si>
  <si>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</si>
  <si>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</si>
  <si>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</si>
  <si>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</si>
  <si>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</si>
  <si>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</si>
  <si>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</si>
  <si>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</si>
  <si>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</si>
  <si>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</si>
  <si>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</si>
  <si>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</si>
  <si>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</si>
  <si>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</si>
  <si>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</si>
  <si>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</si>
  <si>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</si>
  <si>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</si>
  <si>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</si>
  <si>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</si>
  <si>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</si>
  <si>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</si>
  <si>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</si>
  <si>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</si>
  <si>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</si>
  <si>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</si>
  <si>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</si>
  <si>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</si>
  <si>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</si>
  <si>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</si>
  <si>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</si>
  <si>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</si>
  <si>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</si>
  <si>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</si>
  <si>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</si>
  <si>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</si>
  <si>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</si>
  <si>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</si>
  <si>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</si>
  <si>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</si>
  <si>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</si>
  <si>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</si>
  <si>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</si>
  <si>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</si>
  <si>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</si>
  <si>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</si>
  <si>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</si>
  <si>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</si>
  <si>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</si>
  <si>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</si>
  <si>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</si>
  <si>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</si>
  <si>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</si>
  <si>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</si>
  <si>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</si>
  <si>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</si>
  <si>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</si>
  <si>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</si>
  <si>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</si>
  <si>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</si>
  <si>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</si>
  <si>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</si>
  <si>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</si>
  <si>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</si>
  <si>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</si>
  <si>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</si>
  <si>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</si>
  <si>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</si>
  <si>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</si>
  <si>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</si>
  <si>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</si>
  <si>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</si>
  <si>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</si>
  <si>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</si>
  <si>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</si>
  <si>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</si>
  <si>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</si>
  <si>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</si>
  <si>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</si>
  <si>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</si>
  <si>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</si>
  <si>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</si>
  <si>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</si>
  <si>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</si>
  <si>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</si>
  <si>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</si>
  <si>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</si>
  <si>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</si>
  <si>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</si>
  <si>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</si>
  <si>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</si>
  <si>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</si>
  <si>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</si>
  <si>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</si>
  <si>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</si>
  <si>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</si>
  <si>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</si>
  <si>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 xml:space="preserve">Кошти, отримані місцевими бюджетами з державного бюджету </t>
  </si>
  <si>
    <r>
  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</t>
    </r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Бюджетного кодексу України</t>
    </r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</si>
  <si>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</si>
  <si>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розвиток дорожнього господарства</t>
  </si>
  <si>
    <t xml:space="preserve">Надходження для фінансового забезпечення реалізації заходів, визначених пунктом 33 розділу VI „Прикінцеві та перехідні положення” Бюджетного кодексу України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</si>
  <si>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</si>
  <si>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</si>
  <si>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</si>
  <si>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</si>
  <si>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</t>
  </si>
  <si>
    <t>Субвенція з державного бюджету місцевим бюджетам на забезпечення якісної, сучасної та доступної загальної середньої освіти „Нова українська школа”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</si>
  <si>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</si>
  <si>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на придбання предметів та матеріалів для ДПТНЗ „Марганецький професійний ліцей”</t>
  </si>
  <si>
    <t>обласному бюджету на виконання Програми виконання доручень виборців депутатами Дніпровської міської ради VII скликання
на 2016 – 2020 роки</t>
  </si>
  <si>
    <t>обласному бюджету на утримання Криворізької філії КЗ „Дніпропетровська обласна клінічна офтальмологічна лікарня”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</si>
  <si>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</si>
  <si>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на відшкодування витрат за житлово-комунальні послуги та за тимчасове проживання внутрішньо переміщених осіб (вимушених переселенців)
у м. Дніпрі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</si>
  <si>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
П.М. Веропотвеляна” ДОР”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</si>
</sst>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3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" fontId="5" fillId="0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91" fontId="1" fillId="0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1" name="Text Box 1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2" name="Text Box 2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3" name="Text Box 3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4" name="Text Box 4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5" name="Text Box 5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6" name="Text Box 6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7" name="Text Box 7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8" name="Text Box 8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09" name="Text Box 9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0" name="Text Box 10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1" name="Text Box 11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2" name="Text Box 12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3" name="Text Box 13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4" name="Text Box 14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5" name="Text Box 15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47216" name="Text Box 16"/>
        <xdr:cNvSpPr txBox="1">
          <a:spLocks noChangeArrowheads="1"/>
        </xdr:cNvSpPr>
      </xdr:nvSpPr>
      <xdr:spPr bwMode="auto">
        <a:xfrm>
          <a:off x="4619625" y="332422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4"/>
  <sheetViews>
    <sheetView showZeros="0" tabSelected="1" view="pageBreakPreview" zoomScale="70" zoomScaleNormal="75" zoomScaleSheetLayoutView="100" workbookViewId="0">
      <pane xSplit="1" ySplit="7" topLeftCell="B114" activePane="bottomRight" state="frozen"/>
      <selection pane="topRight" activeCell="B1" sqref="B1"/>
      <selection pane="bottomLeft" activeCell="A9" sqref="A9"/>
      <selection pane="bottomRight" activeCell="B119" sqref="B119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7" style="2" customWidth="1"/>
    <col min="4" max="4" width="26.42578125" style="2" customWidth="1"/>
    <col min="5" max="5" width="23.85546875" style="2" customWidth="1"/>
    <col min="6" max="6" width="23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55" t="s">
        <v>97</v>
      </c>
      <c r="E1" s="55"/>
      <c r="F1" s="55"/>
    </row>
    <row r="2" spans="1:27" ht="26.25" customHeight="1" x14ac:dyDescent="0.4">
      <c r="A2" s="3"/>
      <c r="B2" s="3"/>
      <c r="C2" s="4"/>
      <c r="D2" s="55" t="s">
        <v>86</v>
      </c>
      <c r="E2" s="55"/>
      <c r="F2" s="55"/>
    </row>
    <row r="3" spans="1:27" ht="14.25" customHeight="1" x14ac:dyDescent="0.4">
      <c r="A3" s="3"/>
      <c r="B3" s="3"/>
      <c r="E3" s="54"/>
      <c r="F3" s="54"/>
    </row>
    <row r="4" spans="1:27" ht="26.25" customHeight="1" x14ac:dyDescent="0.35">
      <c r="A4" s="57" t="s">
        <v>87</v>
      </c>
      <c r="B4" s="57"/>
      <c r="C4" s="57"/>
      <c r="D4" s="57"/>
      <c r="E4" s="57"/>
      <c r="F4" s="57"/>
    </row>
    <row r="5" spans="1:27" ht="26.25" x14ac:dyDescent="0.4">
      <c r="A5" s="3"/>
      <c r="B5" s="3"/>
      <c r="D5" s="5"/>
      <c r="E5" s="5"/>
      <c r="F5" s="6" t="s">
        <v>0</v>
      </c>
    </row>
    <row r="6" spans="1:27" ht="25.5" customHeight="1" x14ac:dyDescent="0.3">
      <c r="A6" s="58" t="s">
        <v>1</v>
      </c>
      <c r="B6" s="58" t="s">
        <v>2</v>
      </c>
      <c r="C6" s="59" t="s">
        <v>84</v>
      </c>
      <c r="D6" s="59" t="s">
        <v>3</v>
      </c>
      <c r="E6" s="59" t="s">
        <v>4</v>
      </c>
      <c r="F6" s="59"/>
    </row>
    <row r="7" spans="1:27" ht="48" customHeight="1" x14ac:dyDescent="0.3">
      <c r="A7" s="58"/>
      <c r="B7" s="58"/>
      <c r="C7" s="59"/>
      <c r="D7" s="59"/>
      <c r="E7" s="8" t="s">
        <v>84</v>
      </c>
      <c r="F7" s="7" t="s">
        <v>85</v>
      </c>
    </row>
    <row r="8" spans="1:27" ht="27" customHeight="1" x14ac:dyDescent="0.3">
      <c r="A8" s="15">
        <v>10000000</v>
      </c>
      <c r="B8" s="30" t="s">
        <v>5</v>
      </c>
      <c r="C8" s="37">
        <f t="shared" ref="C8:C71" si="0">D8+E8</f>
        <v>5556978608.3099995</v>
      </c>
      <c r="D8" s="37">
        <f>D9+D25+D38</f>
        <v>5011511700</v>
      </c>
      <c r="E8" s="37">
        <f>E9+E25+E38</f>
        <v>545466908.30999994</v>
      </c>
      <c r="F8" s="37">
        <f>F9+F25+F38</f>
        <v>0</v>
      </c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42" customHeight="1" x14ac:dyDescent="0.3">
      <c r="A9" s="11">
        <v>11000000</v>
      </c>
      <c r="B9" s="28" t="s">
        <v>6</v>
      </c>
      <c r="C9" s="38">
        <f>D9+E9</f>
        <v>4311628100</v>
      </c>
      <c r="D9" s="38">
        <f>D10+D15</f>
        <v>4311628100</v>
      </c>
      <c r="E9" s="39">
        <f>E10+E15</f>
        <v>0</v>
      </c>
      <c r="F9" s="39">
        <f>F10+F15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7" customHeight="1" x14ac:dyDescent="0.3">
      <c r="A10" s="11">
        <v>11010000</v>
      </c>
      <c r="B10" s="28" t="s">
        <v>7</v>
      </c>
      <c r="C10" s="38">
        <f t="shared" si="0"/>
        <v>2695249500</v>
      </c>
      <c r="D10" s="38">
        <f>D11+D12+D13+D14</f>
        <v>2695249500</v>
      </c>
      <c r="E10" s="38">
        <f>E11+E12+E13+E14</f>
        <v>0</v>
      </c>
      <c r="F10" s="38">
        <f>F11+F12+F13+F14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64.5" customHeight="1" x14ac:dyDescent="0.3">
      <c r="A11" s="11">
        <v>11010100</v>
      </c>
      <c r="B11" s="28" t="s">
        <v>8</v>
      </c>
      <c r="C11" s="38">
        <f t="shared" si="0"/>
        <v>2389163500</v>
      </c>
      <c r="D11" s="38">
        <v>2389163500</v>
      </c>
      <c r="E11" s="39">
        <v>0</v>
      </c>
      <c r="F11" s="39"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01.25" customHeight="1" x14ac:dyDescent="0.3">
      <c r="A12" s="11">
        <v>11010200</v>
      </c>
      <c r="B12" s="28" t="s">
        <v>9</v>
      </c>
      <c r="C12" s="38">
        <f t="shared" si="0"/>
        <v>113832700</v>
      </c>
      <c r="D12" s="38">
        <v>113832700</v>
      </c>
      <c r="E12" s="39">
        <v>0</v>
      </c>
      <c r="F12" s="39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66.75" customHeight="1" x14ac:dyDescent="0.3">
      <c r="A13" s="11">
        <v>11010400</v>
      </c>
      <c r="B13" s="28" t="s">
        <v>10</v>
      </c>
      <c r="C13" s="38">
        <f t="shared" si="0"/>
        <v>163808800</v>
      </c>
      <c r="D13" s="38">
        <v>163808800</v>
      </c>
      <c r="E13" s="39">
        <v>0</v>
      </c>
      <c r="F13" s="39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6.75" customHeight="1" x14ac:dyDescent="0.3">
      <c r="A14" s="11">
        <v>11010500</v>
      </c>
      <c r="B14" s="28" t="s">
        <v>11</v>
      </c>
      <c r="C14" s="38">
        <f t="shared" si="0"/>
        <v>28444500</v>
      </c>
      <c r="D14" s="38">
        <v>28444500</v>
      </c>
      <c r="E14" s="39">
        <v>0</v>
      </c>
      <c r="F14" s="39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9.25" customHeight="1" x14ac:dyDescent="0.3">
      <c r="A15" s="11">
        <v>11020000</v>
      </c>
      <c r="B15" s="28" t="s">
        <v>12</v>
      </c>
      <c r="C15" s="38">
        <f>D15+E15</f>
        <v>1616378600</v>
      </c>
      <c r="D15" s="38">
        <f>D16+D17+D18+D20+D21+D22+D23+D24+D19</f>
        <v>1616378600</v>
      </c>
      <c r="E15" s="38">
        <f>E16+E17+E18+E20+E21+E22+E23+E24+E19</f>
        <v>0</v>
      </c>
      <c r="F15" s="38">
        <f>F16+F17+F18+F20+F21+F22+F23+F24+F19</f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44.25" customHeight="1" x14ac:dyDescent="0.3">
      <c r="A16" s="11">
        <v>11020200</v>
      </c>
      <c r="B16" s="28" t="s">
        <v>13</v>
      </c>
      <c r="C16" s="38">
        <f t="shared" si="0"/>
        <v>6215300</v>
      </c>
      <c r="D16" s="38">
        <v>6215300</v>
      </c>
      <c r="E16" s="39"/>
      <c r="F16" s="39"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5" customHeight="1" x14ac:dyDescent="0.3">
      <c r="A17" s="11" t="s">
        <v>14</v>
      </c>
      <c r="B17" s="28" t="s">
        <v>15</v>
      </c>
      <c r="C17" s="38">
        <f t="shared" si="0"/>
        <v>38137900</v>
      </c>
      <c r="D17" s="38">
        <v>38137900</v>
      </c>
      <c r="E17" s="39"/>
      <c r="F17" s="39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5.9" customHeight="1" x14ac:dyDescent="0.3">
      <c r="A18" s="11" t="s">
        <v>16</v>
      </c>
      <c r="B18" s="28" t="s">
        <v>17</v>
      </c>
      <c r="C18" s="38">
        <f t="shared" si="0"/>
        <v>53004700</v>
      </c>
      <c r="D18" s="38">
        <v>53004700</v>
      </c>
      <c r="E18" s="39">
        <v>0</v>
      </c>
      <c r="F18" s="39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60.75" customHeight="1" x14ac:dyDescent="0.3">
      <c r="A19" s="11">
        <v>11020600</v>
      </c>
      <c r="B19" s="12" t="s">
        <v>78</v>
      </c>
      <c r="C19" s="38">
        <f t="shared" si="0"/>
        <v>5073000</v>
      </c>
      <c r="D19" s="38">
        <v>5073000</v>
      </c>
      <c r="E19" s="39">
        <v>0</v>
      </c>
      <c r="F19" s="39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59.25" customHeight="1" x14ac:dyDescent="0.3">
      <c r="A20" s="11" t="s">
        <v>18</v>
      </c>
      <c r="B20" s="28" t="s">
        <v>19</v>
      </c>
      <c r="C20" s="38">
        <f t="shared" si="0"/>
        <v>3814600</v>
      </c>
      <c r="D20" s="38">
        <v>3814600</v>
      </c>
      <c r="E20" s="39">
        <v>0</v>
      </c>
      <c r="F20" s="39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 x14ac:dyDescent="0.3">
      <c r="A21" s="11" t="s">
        <v>20</v>
      </c>
      <c r="B21" s="28" t="s">
        <v>75</v>
      </c>
      <c r="C21" s="38">
        <f t="shared" si="0"/>
        <v>97900</v>
      </c>
      <c r="D21" s="38">
        <v>97900</v>
      </c>
      <c r="E21" s="39">
        <v>0</v>
      </c>
      <c r="F21" s="39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29.25" customHeight="1" x14ac:dyDescent="0.3">
      <c r="A22" s="11" t="s">
        <v>21</v>
      </c>
      <c r="B22" s="28" t="s">
        <v>22</v>
      </c>
      <c r="C22" s="38">
        <f t="shared" si="0"/>
        <v>1509563000</v>
      </c>
      <c r="D22" s="38">
        <v>1509563000</v>
      </c>
      <c r="E22" s="39">
        <v>0</v>
      </c>
      <c r="F22" s="39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9.25" customHeight="1" x14ac:dyDescent="0.3">
      <c r="A23" s="11" t="s">
        <v>23</v>
      </c>
      <c r="B23" s="28" t="s">
        <v>24</v>
      </c>
      <c r="C23" s="38">
        <f t="shared" si="0"/>
        <v>900</v>
      </c>
      <c r="D23" s="38">
        <v>900</v>
      </c>
      <c r="E23" s="39">
        <v>0</v>
      </c>
      <c r="F23" s="39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81" customHeight="1" x14ac:dyDescent="0.3">
      <c r="A24" s="11" t="s">
        <v>25</v>
      </c>
      <c r="B24" s="28" t="s">
        <v>26</v>
      </c>
      <c r="C24" s="38">
        <f t="shared" si="0"/>
        <v>471300</v>
      </c>
      <c r="D24" s="38">
        <v>471300</v>
      </c>
      <c r="E24" s="39">
        <v>0</v>
      </c>
      <c r="F24" s="39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42.75" customHeight="1" x14ac:dyDescent="0.3">
      <c r="A25" s="11">
        <v>13000000</v>
      </c>
      <c r="B25" s="28" t="s">
        <v>27</v>
      </c>
      <c r="C25" s="38">
        <f t="shared" si="0"/>
        <v>699883600</v>
      </c>
      <c r="D25" s="38">
        <f>D26+D31+D36</f>
        <v>699883600</v>
      </c>
      <c r="E25" s="39">
        <f>SUM(E31)+E26+E36</f>
        <v>0</v>
      </c>
      <c r="F25" s="39">
        <f>SUM(F31)+F26+F36</f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3.25" customHeight="1" x14ac:dyDescent="0.3">
      <c r="A26" s="11">
        <v>13020000</v>
      </c>
      <c r="B26" s="28" t="s">
        <v>28</v>
      </c>
      <c r="C26" s="38">
        <f t="shared" si="0"/>
        <v>111440200</v>
      </c>
      <c r="D26" s="38">
        <f>D27+D28+D29+D30</f>
        <v>111440200</v>
      </c>
      <c r="E26" s="39">
        <f>SUM(E27:E30)</f>
        <v>0</v>
      </c>
      <c r="F26" s="39">
        <f>SUM(F27:F30)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s="14" customFormat="1" ht="60.75" customHeight="1" x14ac:dyDescent="0.3">
      <c r="A27" s="11">
        <v>13020100</v>
      </c>
      <c r="B27" s="28" t="s">
        <v>76</v>
      </c>
      <c r="C27" s="38">
        <f t="shared" si="0"/>
        <v>78440400</v>
      </c>
      <c r="D27" s="38">
        <v>78440400</v>
      </c>
      <c r="E27" s="39">
        <v>0</v>
      </c>
      <c r="F27" s="39">
        <v>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4" customFormat="1" ht="39.75" customHeight="1" x14ac:dyDescent="0.3">
      <c r="A28" s="11">
        <v>13020300</v>
      </c>
      <c r="B28" s="28" t="s">
        <v>29</v>
      </c>
      <c r="C28" s="38">
        <f t="shared" si="0"/>
        <v>16898600</v>
      </c>
      <c r="D28" s="38">
        <v>16898600</v>
      </c>
      <c r="E28" s="39">
        <v>0</v>
      </c>
      <c r="F28" s="39">
        <v>0</v>
      </c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4" customFormat="1" ht="61.5" customHeight="1" x14ac:dyDescent="0.3">
      <c r="A29" s="11">
        <v>13020400</v>
      </c>
      <c r="B29" s="28" t="s">
        <v>30</v>
      </c>
      <c r="C29" s="38">
        <f t="shared" si="0"/>
        <v>16077600</v>
      </c>
      <c r="D29" s="38">
        <v>16077600</v>
      </c>
      <c r="E29" s="39">
        <v>0</v>
      </c>
      <c r="F29" s="39">
        <v>0</v>
      </c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80.25" customHeight="1" x14ac:dyDescent="0.3">
      <c r="A30" s="11">
        <v>13020600</v>
      </c>
      <c r="B30" s="28" t="s">
        <v>31</v>
      </c>
      <c r="C30" s="38">
        <f t="shared" si="0"/>
        <v>23600</v>
      </c>
      <c r="D30" s="38">
        <v>23600</v>
      </c>
      <c r="E30" s="39"/>
      <c r="F30" s="39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6.25" customHeight="1" x14ac:dyDescent="0.3">
      <c r="A31" s="11">
        <v>13030000</v>
      </c>
      <c r="B31" s="28" t="s">
        <v>32</v>
      </c>
      <c r="C31" s="38">
        <f>D31+E31</f>
        <v>588252100</v>
      </c>
      <c r="D31" s="38">
        <f>D32+D33+D34+D35</f>
        <v>588252100</v>
      </c>
      <c r="E31" s="39">
        <f>E32</f>
        <v>0</v>
      </c>
      <c r="F31" s="39">
        <f>F32</f>
        <v>0</v>
      </c>
      <c r="G31" s="1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63.75" customHeight="1" x14ac:dyDescent="0.3">
      <c r="A32" s="11">
        <v>13030100</v>
      </c>
      <c r="B32" s="28" t="s">
        <v>33</v>
      </c>
      <c r="C32" s="40">
        <f>D32+E32</f>
        <v>571300300</v>
      </c>
      <c r="D32" s="40">
        <v>571300300</v>
      </c>
      <c r="E32" s="39">
        <v>0</v>
      </c>
      <c r="F32" s="39">
        <v>0</v>
      </c>
      <c r="G32" s="16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47.25" customHeight="1" x14ac:dyDescent="0.3">
      <c r="A33" s="11">
        <v>13030700</v>
      </c>
      <c r="B33" s="28" t="s">
        <v>88</v>
      </c>
      <c r="C33" s="40">
        <f>D33+E33</f>
        <v>765100</v>
      </c>
      <c r="D33" s="40">
        <v>765100</v>
      </c>
      <c r="E33" s="39"/>
      <c r="F33" s="39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47.25" customHeight="1" x14ac:dyDescent="0.3">
      <c r="A34" s="11">
        <v>13030800</v>
      </c>
      <c r="B34" s="28" t="s">
        <v>89</v>
      </c>
      <c r="C34" s="40">
        <f>D34+E34</f>
        <v>15112400</v>
      </c>
      <c r="D34" s="40">
        <v>15112400</v>
      </c>
      <c r="E34" s="39"/>
      <c r="F34" s="39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43.5" customHeight="1" x14ac:dyDescent="0.3">
      <c r="A35" s="11">
        <v>13030900</v>
      </c>
      <c r="B35" s="28" t="s">
        <v>90</v>
      </c>
      <c r="C35" s="40">
        <f>D35+E35</f>
        <v>1074300</v>
      </c>
      <c r="D35" s="40">
        <v>1074300</v>
      </c>
      <c r="E35" s="39"/>
      <c r="F35" s="39"/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8.5" customHeight="1" x14ac:dyDescent="0.3">
      <c r="A36" s="11">
        <v>13070000</v>
      </c>
      <c r="B36" s="28" t="s">
        <v>34</v>
      </c>
      <c r="C36" s="40">
        <f t="shared" si="0"/>
        <v>191300</v>
      </c>
      <c r="D36" s="40">
        <f>D37</f>
        <v>191300</v>
      </c>
      <c r="E36" s="41">
        <f>E37</f>
        <v>0</v>
      </c>
      <c r="F36" s="41">
        <f>F37</f>
        <v>0</v>
      </c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5.75" customHeight="1" x14ac:dyDescent="0.3">
      <c r="A37" s="11">
        <v>13070200</v>
      </c>
      <c r="B37" s="28" t="s">
        <v>35</v>
      </c>
      <c r="C37" s="40">
        <f t="shared" si="0"/>
        <v>191300</v>
      </c>
      <c r="D37" s="40">
        <v>191300</v>
      </c>
      <c r="E37" s="39">
        <v>0</v>
      </c>
      <c r="F37" s="39">
        <v>0</v>
      </c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28.5" customHeight="1" x14ac:dyDescent="0.3">
      <c r="A38" s="11">
        <v>19000000</v>
      </c>
      <c r="B38" s="28" t="s">
        <v>36</v>
      </c>
      <c r="C38" s="38">
        <f>D38+E38</f>
        <v>545466908.30999994</v>
      </c>
      <c r="D38" s="38">
        <f>D39+D43</f>
        <v>0</v>
      </c>
      <c r="E38" s="38">
        <f>E39+E43</f>
        <v>545466908.30999994</v>
      </c>
      <c r="F38" s="38">
        <f>F39+F43</f>
        <v>0</v>
      </c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5.5" customHeight="1" x14ac:dyDescent="0.3">
      <c r="A39" s="11">
        <v>19010000</v>
      </c>
      <c r="B39" s="28" t="s">
        <v>37</v>
      </c>
      <c r="C39" s="38">
        <f t="shared" si="0"/>
        <v>300000000</v>
      </c>
      <c r="D39" s="38">
        <f>SUM(D40:D42)</f>
        <v>0</v>
      </c>
      <c r="E39" s="38">
        <f>E40+E41+E42</f>
        <v>300000000</v>
      </c>
      <c r="F39" s="38">
        <f>SUM(F40:F42)</f>
        <v>0</v>
      </c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62.25" customHeight="1" x14ac:dyDescent="0.3">
      <c r="A40" s="11">
        <v>19010100</v>
      </c>
      <c r="B40" s="28" t="s">
        <v>38</v>
      </c>
      <c r="C40" s="38">
        <f t="shared" si="0"/>
        <v>144770600</v>
      </c>
      <c r="D40" s="38"/>
      <c r="E40" s="38">
        <v>144770600</v>
      </c>
      <c r="F40" s="38"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45" customHeight="1" x14ac:dyDescent="0.3">
      <c r="A41" s="11">
        <v>19010200</v>
      </c>
      <c r="B41" s="28" t="s">
        <v>39</v>
      </c>
      <c r="C41" s="38">
        <f t="shared" si="0"/>
        <v>12025800</v>
      </c>
      <c r="D41" s="38"/>
      <c r="E41" s="38">
        <v>12025800</v>
      </c>
      <c r="F41" s="38"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81.75" customHeight="1" x14ac:dyDescent="0.3">
      <c r="A42" s="11">
        <v>19010300</v>
      </c>
      <c r="B42" s="28" t="s">
        <v>40</v>
      </c>
      <c r="C42" s="38">
        <f>D42+E42</f>
        <v>143203600</v>
      </c>
      <c r="D42" s="38">
        <v>0</v>
      </c>
      <c r="E42" s="38">
        <v>143203600</v>
      </c>
      <c r="F42" s="38"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81.75" customHeight="1" x14ac:dyDescent="0.3">
      <c r="A43" s="11">
        <v>19020000</v>
      </c>
      <c r="B43" s="28" t="s">
        <v>120</v>
      </c>
      <c r="C43" s="38">
        <f>D43+E43</f>
        <v>245466908.31</v>
      </c>
      <c r="D43" s="38">
        <f>D44</f>
        <v>0</v>
      </c>
      <c r="E43" s="38">
        <f>E44+E45</f>
        <v>245466908.31</v>
      </c>
      <c r="F43" s="38">
        <f>F44</f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37.5" x14ac:dyDescent="0.3">
      <c r="A44" s="11">
        <v>19020200</v>
      </c>
      <c r="B44" s="28" t="s">
        <v>116</v>
      </c>
      <c r="C44" s="38">
        <f>D44+E44</f>
        <v>245309299.46000001</v>
      </c>
      <c r="D44" s="38"/>
      <c r="E44" s="38">
        <v>245309299.46000001</v>
      </c>
      <c r="F44" s="38"/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02" customHeight="1" x14ac:dyDescent="0.3">
      <c r="A45" s="11">
        <v>19020300</v>
      </c>
      <c r="B45" s="12" t="s">
        <v>117</v>
      </c>
      <c r="C45" s="38">
        <f>D45+E45</f>
        <v>157608.85</v>
      </c>
      <c r="D45" s="38"/>
      <c r="E45" s="38">
        <v>157608.85</v>
      </c>
      <c r="F45" s="38"/>
      <c r="G45" s="16"/>
      <c r="H45" s="16"/>
      <c r="I45" s="16"/>
      <c r="J45" s="16"/>
      <c r="K45" s="1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3.25" customHeight="1" x14ac:dyDescent="0.3">
      <c r="A46" s="15">
        <v>20000000</v>
      </c>
      <c r="B46" s="32" t="s">
        <v>41</v>
      </c>
      <c r="C46" s="45">
        <f t="shared" si="0"/>
        <v>366609506</v>
      </c>
      <c r="D46" s="43">
        <f>D47+D54+D67+D73</f>
        <v>145680795</v>
      </c>
      <c r="E46" s="43">
        <f>E47+E54+E67+E73</f>
        <v>220928711</v>
      </c>
      <c r="F46" s="43">
        <f>F47+F54+F67+F73</f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41.25" customHeight="1" x14ac:dyDescent="0.3">
      <c r="A47" s="11">
        <v>21000000</v>
      </c>
      <c r="B47" s="28" t="s">
        <v>42</v>
      </c>
      <c r="C47" s="38">
        <f t="shared" si="0"/>
        <v>59899900</v>
      </c>
      <c r="D47" s="38">
        <f>D48+D51+D53+D50</f>
        <v>50404900</v>
      </c>
      <c r="E47" s="38">
        <f>E48+E51+E53+E50</f>
        <v>9495000</v>
      </c>
      <c r="F47" s="38">
        <f>F48+F51+F53+F50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35.75" customHeight="1" x14ac:dyDescent="0.3">
      <c r="A48" s="11">
        <v>21010000</v>
      </c>
      <c r="B48" s="28" t="s">
        <v>43</v>
      </c>
      <c r="C48" s="38">
        <f t="shared" si="0"/>
        <v>4900</v>
      </c>
      <c r="D48" s="38">
        <f>D49</f>
        <v>4900</v>
      </c>
      <c r="E48" s="38"/>
      <c r="F48" s="38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69" customHeight="1" x14ac:dyDescent="0.3">
      <c r="A49" s="11">
        <v>21010300</v>
      </c>
      <c r="B49" s="28" t="s">
        <v>44</v>
      </c>
      <c r="C49" s="38">
        <f t="shared" si="0"/>
        <v>4900</v>
      </c>
      <c r="D49" s="38">
        <v>4900</v>
      </c>
      <c r="E49" s="38">
        <v>0</v>
      </c>
      <c r="F49" s="38">
        <v>0</v>
      </c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45" customHeight="1" x14ac:dyDescent="0.3">
      <c r="A50" s="11">
        <v>21050000</v>
      </c>
      <c r="B50" s="28" t="s">
        <v>82</v>
      </c>
      <c r="C50" s="38">
        <f t="shared" si="0"/>
        <v>50000000</v>
      </c>
      <c r="D50" s="38">
        <v>50000000</v>
      </c>
      <c r="E50" s="38">
        <v>0</v>
      </c>
      <c r="F50" s="38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22.5" customHeight="1" x14ac:dyDescent="0.3">
      <c r="A51" s="11">
        <v>21080000</v>
      </c>
      <c r="B51" s="28" t="s">
        <v>45</v>
      </c>
      <c r="C51" s="38">
        <f t="shared" si="0"/>
        <v>400000</v>
      </c>
      <c r="D51" s="38">
        <f>D52</f>
        <v>400000</v>
      </c>
      <c r="E51" s="38"/>
      <c r="F51" s="38"/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3.25" customHeight="1" x14ac:dyDescent="0.3">
      <c r="A52" s="11">
        <v>21080500</v>
      </c>
      <c r="B52" s="28" t="s">
        <v>46</v>
      </c>
      <c r="C52" s="38">
        <f t="shared" si="0"/>
        <v>400000</v>
      </c>
      <c r="D52" s="38">
        <v>400000</v>
      </c>
      <c r="E52" s="38"/>
      <c r="F52" s="38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59.25" customHeight="1" x14ac:dyDescent="0.3">
      <c r="A53" s="11">
        <v>21110000</v>
      </c>
      <c r="B53" s="28" t="s">
        <v>47</v>
      </c>
      <c r="C53" s="38">
        <f t="shared" si="0"/>
        <v>9495000</v>
      </c>
      <c r="D53" s="38"/>
      <c r="E53" s="38">
        <v>9495000</v>
      </c>
      <c r="F53" s="38">
        <v>0</v>
      </c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42" customHeight="1" x14ac:dyDescent="0.3">
      <c r="A54" s="11">
        <v>22000000</v>
      </c>
      <c r="B54" s="28" t="s">
        <v>48</v>
      </c>
      <c r="C54" s="38">
        <f t="shared" si="0"/>
        <v>93075895</v>
      </c>
      <c r="D54" s="38">
        <f>D55+D64+D66</f>
        <v>93075895</v>
      </c>
      <c r="E54" s="38"/>
      <c r="F54" s="38"/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21.75" customHeight="1" x14ac:dyDescent="0.3">
      <c r="A55" s="11">
        <v>22010000</v>
      </c>
      <c r="B55" s="28" t="s">
        <v>49</v>
      </c>
      <c r="C55" s="38">
        <f t="shared" si="0"/>
        <v>87729995</v>
      </c>
      <c r="D55" s="38">
        <f>D56+D57+D58+D59+D60+D61+D62+D63</f>
        <v>87729995</v>
      </c>
      <c r="E55" s="38"/>
      <c r="F55" s="38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98.25" customHeight="1" x14ac:dyDescent="0.3">
      <c r="A56" s="11">
        <v>22010200</v>
      </c>
      <c r="B56" s="28" t="s">
        <v>50</v>
      </c>
      <c r="C56" s="38">
        <f t="shared" si="0"/>
        <v>29875</v>
      </c>
      <c r="D56" s="38">
        <v>29875</v>
      </c>
      <c r="E56" s="38">
        <v>0</v>
      </c>
      <c r="F56" s="38">
        <v>0</v>
      </c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59.25" customHeight="1" x14ac:dyDescent="0.3">
      <c r="A57" s="11">
        <v>22010500</v>
      </c>
      <c r="B57" s="28" t="s">
        <v>51</v>
      </c>
      <c r="C57" s="38">
        <f t="shared" si="0"/>
        <v>14820</v>
      </c>
      <c r="D57" s="38">
        <v>14820</v>
      </c>
      <c r="E57" s="38">
        <v>0</v>
      </c>
      <c r="F57" s="38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8.5" customHeight="1" x14ac:dyDescent="0.3">
      <c r="A58" s="11">
        <v>22010600</v>
      </c>
      <c r="B58" s="28" t="s">
        <v>52</v>
      </c>
      <c r="C58" s="38">
        <f t="shared" si="0"/>
        <v>3120</v>
      </c>
      <c r="D58" s="38">
        <v>3120</v>
      </c>
      <c r="E58" s="38">
        <v>0</v>
      </c>
      <c r="F58" s="38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1.75" customHeight="1" x14ac:dyDescent="0.3">
      <c r="A59" s="11">
        <v>22010700</v>
      </c>
      <c r="B59" s="28" t="s">
        <v>53</v>
      </c>
      <c r="C59" s="38">
        <f t="shared" si="0"/>
        <v>20280</v>
      </c>
      <c r="D59" s="38">
        <v>20280</v>
      </c>
      <c r="E59" s="38"/>
      <c r="F59" s="38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81" customHeight="1" x14ac:dyDescent="0.3">
      <c r="A60" s="11">
        <v>22010900</v>
      </c>
      <c r="B60" s="28" t="s">
        <v>83</v>
      </c>
      <c r="C60" s="38">
        <f t="shared" si="0"/>
        <v>200000</v>
      </c>
      <c r="D60" s="38">
        <v>200000</v>
      </c>
      <c r="E60" s="38"/>
      <c r="F60" s="38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51.75" customHeight="1" x14ac:dyDescent="0.3">
      <c r="A61" s="11">
        <v>22011000</v>
      </c>
      <c r="B61" s="28" t="s">
        <v>54</v>
      </c>
      <c r="C61" s="38">
        <f t="shared" si="0"/>
        <v>22106500</v>
      </c>
      <c r="D61" s="38">
        <v>22106500</v>
      </c>
      <c r="E61" s="38">
        <v>0</v>
      </c>
      <c r="F61" s="38">
        <v>0</v>
      </c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55.5" customHeight="1" x14ac:dyDescent="0.3">
      <c r="A62" s="11">
        <v>22011100</v>
      </c>
      <c r="B62" s="28" t="s">
        <v>55</v>
      </c>
      <c r="C62" s="38">
        <f t="shared" si="0"/>
        <v>63055400</v>
      </c>
      <c r="D62" s="38">
        <v>63055400</v>
      </c>
      <c r="E62" s="38">
        <v>0</v>
      </c>
      <c r="F62" s="38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41.25" customHeight="1" x14ac:dyDescent="0.3">
      <c r="A63" s="11">
        <v>22011800</v>
      </c>
      <c r="B63" s="28" t="s">
        <v>56</v>
      </c>
      <c r="C63" s="38">
        <f t="shared" si="0"/>
        <v>2300000</v>
      </c>
      <c r="D63" s="38">
        <v>2300000</v>
      </c>
      <c r="E63" s="38">
        <v>0</v>
      </c>
      <c r="F63" s="38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56.25" customHeight="1" x14ac:dyDescent="0.3">
      <c r="A64" s="11">
        <v>22080000</v>
      </c>
      <c r="B64" s="28" t="s">
        <v>57</v>
      </c>
      <c r="C64" s="38">
        <f t="shared" si="0"/>
        <v>5145900</v>
      </c>
      <c r="D64" s="38">
        <f>D65</f>
        <v>5145900</v>
      </c>
      <c r="E64" s="38"/>
      <c r="F64" s="38"/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69" customHeight="1" x14ac:dyDescent="0.3">
      <c r="A65" s="11">
        <v>22080400</v>
      </c>
      <c r="B65" s="28" t="s">
        <v>58</v>
      </c>
      <c r="C65" s="38">
        <f t="shared" si="0"/>
        <v>5145900</v>
      </c>
      <c r="D65" s="38">
        <v>5145900</v>
      </c>
      <c r="E65" s="38">
        <v>0</v>
      </c>
      <c r="F65" s="38">
        <v>0</v>
      </c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13.25" customHeight="1" x14ac:dyDescent="0.3">
      <c r="A66" s="11">
        <v>22130000</v>
      </c>
      <c r="B66" s="28" t="s">
        <v>99</v>
      </c>
      <c r="C66" s="38">
        <f t="shared" si="0"/>
        <v>200000</v>
      </c>
      <c r="D66" s="38">
        <v>200000</v>
      </c>
      <c r="E66" s="38">
        <v>0</v>
      </c>
      <c r="F66" s="38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21.75" customHeight="1" x14ac:dyDescent="0.3">
      <c r="A67" s="11">
        <v>24000000</v>
      </c>
      <c r="B67" s="28" t="s">
        <v>59</v>
      </c>
      <c r="C67" s="38">
        <f t="shared" si="0"/>
        <v>2576245</v>
      </c>
      <c r="D67" s="38">
        <f>D68+D71</f>
        <v>2200000</v>
      </c>
      <c r="E67" s="38">
        <f>E68+E71</f>
        <v>376245</v>
      </c>
      <c r="F67" s="38">
        <f>F68+F71</f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1.75" customHeight="1" x14ac:dyDescent="0.3">
      <c r="A68" s="11">
        <v>24060000</v>
      </c>
      <c r="B68" s="28" t="s">
        <v>46</v>
      </c>
      <c r="C68" s="38">
        <f t="shared" si="0"/>
        <v>2524900</v>
      </c>
      <c r="D68" s="38">
        <f>D69+D70</f>
        <v>2200000</v>
      </c>
      <c r="E68" s="38">
        <f>E69+E70</f>
        <v>324900</v>
      </c>
      <c r="F68" s="38"/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1.75" customHeight="1" x14ac:dyDescent="0.3">
      <c r="A69" s="11">
        <v>24060300</v>
      </c>
      <c r="B69" s="28" t="s">
        <v>46</v>
      </c>
      <c r="C69" s="38">
        <f t="shared" si="0"/>
        <v>2200000</v>
      </c>
      <c r="D69" s="38">
        <v>2200000</v>
      </c>
      <c r="E69" s="38"/>
      <c r="F69" s="38">
        <v>0</v>
      </c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79.5" customHeight="1" x14ac:dyDescent="0.3">
      <c r="A70" s="11">
        <v>24062100</v>
      </c>
      <c r="B70" s="28" t="s">
        <v>60</v>
      </c>
      <c r="C70" s="38">
        <f t="shared" si="0"/>
        <v>324900</v>
      </c>
      <c r="D70" s="38"/>
      <c r="E70" s="38">
        <v>324900</v>
      </c>
      <c r="F70" s="38"/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36" customHeight="1" x14ac:dyDescent="0.3">
      <c r="A71" s="11">
        <v>24110000</v>
      </c>
      <c r="B71" s="28" t="s">
        <v>61</v>
      </c>
      <c r="C71" s="38">
        <f t="shared" si="0"/>
        <v>51345</v>
      </c>
      <c r="D71" s="38"/>
      <c r="E71" s="38">
        <f>E72</f>
        <v>51345</v>
      </c>
      <c r="F71" s="38"/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98.25" customHeight="1" x14ac:dyDescent="0.3">
      <c r="A72" s="11">
        <v>24110900</v>
      </c>
      <c r="B72" s="28" t="s">
        <v>77</v>
      </c>
      <c r="C72" s="38">
        <f t="shared" ref="C72:C81" si="1">D72+E72</f>
        <v>51345</v>
      </c>
      <c r="D72" s="38"/>
      <c r="E72" s="38">
        <v>51345</v>
      </c>
      <c r="F72" s="38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22.5" customHeight="1" x14ac:dyDescent="0.3">
      <c r="A73" s="11">
        <v>25000000</v>
      </c>
      <c r="B73" s="28" t="s">
        <v>62</v>
      </c>
      <c r="C73" s="38">
        <f t="shared" si="1"/>
        <v>211057466</v>
      </c>
      <c r="D73" s="38"/>
      <c r="E73" s="38">
        <f>E74+E79</f>
        <v>211057466</v>
      </c>
      <c r="F73" s="38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59.25" customHeight="1" x14ac:dyDescent="0.3">
      <c r="A74" s="11">
        <v>25010000</v>
      </c>
      <c r="B74" s="28" t="s">
        <v>63</v>
      </c>
      <c r="C74" s="38">
        <f t="shared" si="1"/>
        <v>154873080</v>
      </c>
      <c r="D74" s="38"/>
      <c r="E74" s="38">
        <f>E75+E76+E77+E78</f>
        <v>154873080</v>
      </c>
      <c r="F74" s="38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39.75" customHeight="1" x14ac:dyDescent="0.3">
      <c r="A75" s="11">
        <v>25010100</v>
      </c>
      <c r="B75" s="28" t="s">
        <v>64</v>
      </c>
      <c r="C75" s="38">
        <f t="shared" si="1"/>
        <v>107617855</v>
      </c>
      <c r="D75" s="38"/>
      <c r="E75" s="38">
        <v>107617855</v>
      </c>
      <c r="F75" s="38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42" customHeight="1" x14ac:dyDescent="0.3">
      <c r="A76" s="11">
        <v>25010200</v>
      </c>
      <c r="B76" s="28" t="s">
        <v>65</v>
      </c>
      <c r="C76" s="38">
        <f t="shared" si="1"/>
        <v>39244537</v>
      </c>
      <c r="D76" s="38"/>
      <c r="E76" s="38">
        <v>39244537</v>
      </c>
      <c r="F76" s="38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21.75" customHeight="1" x14ac:dyDescent="0.3">
      <c r="A77" s="11">
        <v>25010300</v>
      </c>
      <c r="B77" s="28" t="s">
        <v>66</v>
      </c>
      <c r="C77" s="38">
        <f t="shared" si="1"/>
        <v>7785488</v>
      </c>
      <c r="D77" s="38"/>
      <c r="E77" s="38">
        <v>7785488</v>
      </c>
      <c r="F77" s="38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59.25" customHeight="1" x14ac:dyDescent="0.3">
      <c r="A78" s="11">
        <v>25010400</v>
      </c>
      <c r="B78" s="28" t="s">
        <v>67</v>
      </c>
      <c r="C78" s="38">
        <f t="shared" si="1"/>
        <v>225200</v>
      </c>
      <c r="D78" s="38"/>
      <c r="E78" s="38">
        <v>225200</v>
      </c>
      <c r="F78" s="38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42.75" customHeight="1" x14ac:dyDescent="0.3">
      <c r="A79" s="11">
        <v>25020000</v>
      </c>
      <c r="B79" s="28" t="s">
        <v>68</v>
      </c>
      <c r="C79" s="38">
        <f t="shared" si="1"/>
        <v>56184386</v>
      </c>
      <c r="D79" s="38"/>
      <c r="E79" s="38">
        <f>E80+E81</f>
        <v>56184386</v>
      </c>
      <c r="F79" s="38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25.5" customHeight="1" x14ac:dyDescent="0.3">
      <c r="A80" s="11">
        <v>25020100</v>
      </c>
      <c r="B80" s="28" t="s">
        <v>69</v>
      </c>
      <c r="C80" s="38">
        <f t="shared" si="1"/>
        <v>41000</v>
      </c>
      <c r="D80" s="38"/>
      <c r="E80" s="38">
        <v>41000</v>
      </c>
      <c r="F80" s="38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77" customHeight="1" x14ac:dyDescent="0.3">
      <c r="A81" s="11">
        <v>25020200</v>
      </c>
      <c r="B81" s="28" t="s">
        <v>70</v>
      </c>
      <c r="C81" s="38">
        <f t="shared" si="1"/>
        <v>56143386</v>
      </c>
      <c r="D81" s="38"/>
      <c r="E81" s="38">
        <v>56143386</v>
      </c>
      <c r="F81" s="38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29.25" customHeight="1" x14ac:dyDescent="0.3">
      <c r="A82" s="11"/>
      <c r="B82" s="29" t="s">
        <v>71</v>
      </c>
      <c r="C82" s="45">
        <f>SUM(C8,C46)</f>
        <v>5923588114.3099995</v>
      </c>
      <c r="D82" s="45">
        <f>SUM(D8,D46)</f>
        <v>5157192495</v>
      </c>
      <c r="E82" s="45">
        <f>SUM(E8,E46)</f>
        <v>766395619.30999994</v>
      </c>
      <c r="F82" s="45">
        <f>SUM(F8,F46)</f>
        <v>0</v>
      </c>
      <c r="G82" s="16"/>
      <c r="H82" s="16"/>
      <c r="I82" s="16"/>
      <c r="J82" s="1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3.25" customHeight="1" x14ac:dyDescent="0.3">
      <c r="A83" s="15">
        <v>40000000</v>
      </c>
      <c r="B83" s="29" t="s">
        <v>72</v>
      </c>
      <c r="C83" s="45">
        <f>SUM(D83,E83)</f>
        <v>15222220105</v>
      </c>
      <c r="D83" s="45">
        <f>D84</f>
        <v>13937547333</v>
      </c>
      <c r="E83" s="45">
        <f>E84</f>
        <v>1284672772</v>
      </c>
      <c r="F83" s="45">
        <f>F84</f>
        <v>672009872</v>
      </c>
      <c r="G83" s="16"/>
      <c r="H83" s="16"/>
      <c r="I83" s="16"/>
      <c r="J83" s="16"/>
      <c r="K83" s="1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8.5" customHeight="1" x14ac:dyDescent="0.3">
      <c r="A84" s="11">
        <v>41000000</v>
      </c>
      <c r="B84" s="28" t="s">
        <v>73</v>
      </c>
      <c r="C84" s="38">
        <f>SUM(D84,E84)</f>
        <v>15222220105</v>
      </c>
      <c r="D84" s="38">
        <f>D85+D87+D109</f>
        <v>13937547333</v>
      </c>
      <c r="E84" s="38">
        <f>E85+E87+E109</f>
        <v>1284672772</v>
      </c>
      <c r="F84" s="38">
        <f>F85+F87+F109</f>
        <v>672009872</v>
      </c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4" customHeight="1" x14ac:dyDescent="0.3">
      <c r="A85" s="11">
        <v>41020000</v>
      </c>
      <c r="B85" s="28" t="s">
        <v>79</v>
      </c>
      <c r="C85" s="38">
        <f>D85+E85</f>
        <v>961455100</v>
      </c>
      <c r="D85" s="38">
        <f>D86</f>
        <v>961455100</v>
      </c>
      <c r="E85" s="38">
        <f>E86</f>
        <v>0</v>
      </c>
      <c r="F85" s="38">
        <f>F86</f>
        <v>0</v>
      </c>
      <c r="G85" s="16"/>
      <c r="H85" s="16"/>
      <c r="I85" s="16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85.5" customHeight="1" x14ac:dyDescent="0.3">
      <c r="A86" s="11">
        <v>41020200</v>
      </c>
      <c r="B86" s="12" t="s">
        <v>121</v>
      </c>
      <c r="C86" s="38">
        <f>SUM(D86,E86)</f>
        <v>961455100</v>
      </c>
      <c r="D86" s="38">
        <v>961455100</v>
      </c>
      <c r="E86" s="38"/>
      <c r="F86" s="38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24" customHeight="1" x14ac:dyDescent="0.3">
      <c r="A87" s="11">
        <v>41030000</v>
      </c>
      <c r="B87" s="28" t="s">
        <v>74</v>
      </c>
      <c r="C87" s="38">
        <f>C88+C89+C90+C92+C93+C94+C96+C97+C98+C99+C100+C102+C108+C106+C105+C101+C91+C95+C107+C103+C104</f>
        <v>14146336765</v>
      </c>
      <c r="D87" s="38">
        <f>D88+D89+D90+D92+D93+D94+D96+D97+D98+D99+D100+D102+D108+D106+D105+D101+D91+D95+D107+D103+D104</f>
        <v>12960388002</v>
      </c>
      <c r="E87" s="38">
        <f>E88+E89+E90+E92+E93+E94+E96+E97+E98+E99+E100+E102+E108+E106+E105+E101+E91+E95+E107+E103+E104</f>
        <v>1185948763</v>
      </c>
      <c r="F87" s="38">
        <f>F88+F89+F90+F92+F93+F94+F96+F97+F98+F99+F100+F102+F108+F106+F105+F101+F91+F95+F107+F103+F104</f>
        <v>573285863</v>
      </c>
      <c r="G87" s="16"/>
      <c r="H87" s="16"/>
      <c r="I87" s="16"/>
      <c r="J87" s="1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268.5" customHeight="1" x14ac:dyDescent="0.3">
      <c r="A88" s="11">
        <v>41030600</v>
      </c>
      <c r="B88" s="28" t="s">
        <v>122</v>
      </c>
      <c r="C88" s="38">
        <f>SUM(D88,E88)</f>
        <v>4252710900</v>
      </c>
      <c r="D88" s="38">
        <v>4252710900</v>
      </c>
      <c r="E88" s="38"/>
      <c r="F88" s="38"/>
      <c r="G88" s="16"/>
      <c r="H88" s="10"/>
      <c r="I88" s="3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77.75" customHeight="1" x14ac:dyDescent="0.3">
      <c r="A89" s="11">
        <v>41030800</v>
      </c>
      <c r="B89" s="28" t="s">
        <v>100</v>
      </c>
      <c r="C89" s="38">
        <f>SUM(D89,E89)</f>
        <v>5455127500</v>
      </c>
      <c r="D89" s="38">
        <v>5455127500</v>
      </c>
      <c r="E89" s="38"/>
      <c r="F89" s="38"/>
      <c r="G89" s="16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97.5" customHeight="1" x14ac:dyDescent="0.3">
      <c r="A90" s="11">
        <v>41031000</v>
      </c>
      <c r="B90" s="28" t="s">
        <v>101</v>
      </c>
      <c r="C90" s="38">
        <f>SUM(D90,E90)</f>
        <v>49732100</v>
      </c>
      <c r="D90" s="38">
        <v>49732100</v>
      </c>
      <c r="E90" s="38"/>
      <c r="F90" s="38"/>
      <c r="G90" s="16"/>
    </row>
    <row r="91" spans="1:27" ht="80.25" customHeight="1" x14ac:dyDescent="0.3">
      <c r="A91" s="11">
        <v>41031400</v>
      </c>
      <c r="B91" s="12" t="s">
        <v>115</v>
      </c>
      <c r="C91" s="38">
        <f>SUM(D91,E91)</f>
        <v>97754063</v>
      </c>
      <c r="D91" s="38"/>
      <c r="E91" s="38">
        <v>97754063</v>
      </c>
      <c r="F91" s="38">
        <v>97754063</v>
      </c>
      <c r="G91" s="16"/>
    </row>
    <row r="92" spans="1:27" ht="81.75" customHeight="1" x14ac:dyDescent="0.3">
      <c r="A92" s="11">
        <v>41032600</v>
      </c>
      <c r="B92" s="28" t="s">
        <v>91</v>
      </c>
      <c r="C92" s="38">
        <f>D92+E92</f>
        <v>11487600</v>
      </c>
      <c r="D92" s="38">
        <v>11487600</v>
      </c>
      <c r="E92" s="38"/>
      <c r="F92" s="38"/>
      <c r="G92" s="16"/>
    </row>
    <row r="93" spans="1:27" ht="60.75" customHeight="1" x14ac:dyDescent="0.3">
      <c r="A93" s="11">
        <v>41033600</v>
      </c>
      <c r="B93" s="28" t="s">
        <v>92</v>
      </c>
      <c r="C93" s="38">
        <f>SUM(D93,E93)</f>
        <v>83248400</v>
      </c>
      <c r="D93" s="38">
        <v>83248400</v>
      </c>
      <c r="E93" s="38"/>
      <c r="F93" s="38"/>
      <c r="G93" s="16"/>
    </row>
    <row r="94" spans="1:27" ht="82.5" customHeight="1" x14ac:dyDescent="0.3">
      <c r="A94" s="11">
        <v>41033700</v>
      </c>
      <c r="B94" s="28" t="s">
        <v>93</v>
      </c>
      <c r="C94" s="38">
        <f>D94+E94</f>
        <v>1579400</v>
      </c>
      <c r="D94" s="38">
        <v>1579400</v>
      </c>
      <c r="E94" s="38"/>
      <c r="F94" s="38"/>
      <c r="G94" s="16"/>
    </row>
    <row r="95" spans="1:27" ht="82.5" customHeight="1" x14ac:dyDescent="0.3">
      <c r="A95" s="11">
        <v>41033800</v>
      </c>
      <c r="B95" s="28" t="s">
        <v>118</v>
      </c>
      <c r="C95" s="38">
        <f>D95+E95</f>
        <v>2930000</v>
      </c>
      <c r="D95" s="38">
        <v>2930000</v>
      </c>
      <c r="E95" s="38"/>
      <c r="F95" s="38"/>
      <c r="G95" s="16"/>
    </row>
    <row r="96" spans="1:27" ht="43.5" customHeight="1" x14ac:dyDescent="0.3">
      <c r="A96" s="11">
        <v>41033900</v>
      </c>
      <c r="B96" s="28" t="s">
        <v>94</v>
      </c>
      <c r="C96" s="38">
        <f>D96+E96</f>
        <v>563738700</v>
      </c>
      <c r="D96" s="38">
        <v>563738700</v>
      </c>
      <c r="E96" s="38"/>
      <c r="F96" s="38"/>
      <c r="G96" s="16"/>
    </row>
    <row r="97" spans="1:27" ht="39.75" customHeight="1" x14ac:dyDescent="0.3">
      <c r="A97" s="11">
        <v>41034200</v>
      </c>
      <c r="B97" s="28" t="s">
        <v>95</v>
      </c>
      <c r="C97" s="38">
        <f>D97+E97</f>
        <v>2175542200</v>
      </c>
      <c r="D97" s="38">
        <v>2175542200</v>
      </c>
      <c r="E97" s="38"/>
      <c r="F97" s="38"/>
      <c r="G97" s="16"/>
    </row>
    <row r="98" spans="1:27" ht="115.5" customHeight="1" x14ac:dyDescent="0.3">
      <c r="A98" s="11">
        <v>41034400</v>
      </c>
      <c r="B98" s="28" t="s">
        <v>102</v>
      </c>
      <c r="C98" s="38">
        <f>D98+E98</f>
        <v>56547900</v>
      </c>
      <c r="D98" s="38">
        <v>56547900</v>
      </c>
      <c r="E98" s="38"/>
      <c r="F98" s="38"/>
      <c r="G98" s="16"/>
    </row>
    <row r="99" spans="1:27" ht="111.75" customHeight="1" x14ac:dyDescent="0.3">
      <c r="A99" s="11">
        <v>41034900</v>
      </c>
      <c r="B99" s="28" t="s">
        <v>123</v>
      </c>
      <c r="C99" s="38">
        <f>SUM(D99,E99)</f>
        <v>493207700</v>
      </c>
      <c r="D99" s="38"/>
      <c r="E99" s="38">
        <f>284809200+208398500</f>
        <v>493207700</v>
      </c>
      <c r="F99" s="38">
        <f>284809200+190722600</f>
        <v>475531800</v>
      </c>
      <c r="G99" s="16"/>
    </row>
    <row r="100" spans="1:27" ht="76.5" customHeight="1" x14ac:dyDescent="0.3">
      <c r="A100" s="11">
        <v>41035100</v>
      </c>
      <c r="B100" s="28" t="s">
        <v>96</v>
      </c>
      <c r="C100" s="38">
        <f>SUM(D100,E100)</f>
        <v>10049200</v>
      </c>
      <c r="D100" s="38">
        <v>10049200</v>
      </c>
      <c r="E100" s="38"/>
      <c r="F100" s="38"/>
      <c r="G100" s="16"/>
    </row>
    <row r="101" spans="1:27" ht="55.5" customHeight="1" x14ac:dyDescent="0.3">
      <c r="A101" s="11">
        <v>41035400</v>
      </c>
      <c r="B101" s="28" t="s">
        <v>113</v>
      </c>
      <c r="C101" s="38">
        <f>D101+E101</f>
        <v>50880700</v>
      </c>
      <c r="D101" s="38">
        <v>50880700</v>
      </c>
      <c r="E101" s="38"/>
      <c r="F101" s="38"/>
      <c r="G101" s="16"/>
    </row>
    <row r="102" spans="1:27" ht="206.25" customHeight="1" x14ac:dyDescent="0.3">
      <c r="A102" s="11">
        <v>41035800</v>
      </c>
      <c r="B102" s="28" t="s">
        <v>124</v>
      </c>
      <c r="C102" s="38">
        <f t="shared" ref="C102:C107" si="2">SUM(D102,E102)</f>
        <v>128297700</v>
      </c>
      <c r="D102" s="38">
        <v>128297700</v>
      </c>
      <c r="E102" s="38"/>
      <c r="F102" s="38"/>
      <c r="G102" s="16"/>
    </row>
    <row r="103" spans="1:27" ht="288" customHeight="1" x14ac:dyDescent="0.3">
      <c r="A103" s="11">
        <v>41036100</v>
      </c>
      <c r="B103" s="28" t="s">
        <v>125</v>
      </c>
      <c r="C103" s="38">
        <f t="shared" si="2"/>
        <v>16613633</v>
      </c>
      <c r="D103" s="38">
        <v>16613633</v>
      </c>
      <c r="E103" s="38"/>
      <c r="F103" s="38"/>
      <c r="G103" s="16"/>
    </row>
    <row r="104" spans="1:27" ht="297" customHeight="1" x14ac:dyDescent="0.3">
      <c r="A104" s="50">
        <v>41036400</v>
      </c>
      <c r="B104" s="51" t="s">
        <v>131</v>
      </c>
      <c r="C104" s="52">
        <f t="shared" si="2"/>
        <v>3686869</v>
      </c>
      <c r="D104" s="52">
        <v>3686869</v>
      </c>
      <c r="E104" s="52"/>
      <c r="F104" s="52"/>
      <c r="G104" s="16"/>
      <c r="H104" s="16"/>
      <c r="I104" s="16"/>
      <c r="J104" s="16"/>
      <c r="K104" s="1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303" customHeight="1" x14ac:dyDescent="0.3">
      <c r="A105" s="35">
        <v>41036600</v>
      </c>
      <c r="B105" s="36" t="s">
        <v>112</v>
      </c>
      <c r="C105" s="42">
        <f t="shared" si="2"/>
        <v>41542000</v>
      </c>
      <c r="D105" s="42"/>
      <c r="E105" s="42">
        <v>41542000</v>
      </c>
      <c r="F105" s="42"/>
      <c r="G105" s="16"/>
    </row>
    <row r="106" spans="1:27" ht="83.25" customHeight="1" x14ac:dyDescent="0.3">
      <c r="A106" s="11">
        <v>41037000</v>
      </c>
      <c r="B106" s="28" t="s">
        <v>104</v>
      </c>
      <c r="C106" s="38">
        <f t="shared" si="2"/>
        <v>1602400</v>
      </c>
      <c r="D106" s="38">
        <v>1602400</v>
      </c>
      <c r="E106" s="38"/>
      <c r="F106" s="38"/>
      <c r="G106" s="16"/>
    </row>
    <row r="107" spans="1:27" ht="83.25" customHeight="1" x14ac:dyDescent="0.3">
      <c r="A107" s="11">
        <v>41037200</v>
      </c>
      <c r="B107" s="28" t="s">
        <v>126</v>
      </c>
      <c r="C107" s="38">
        <f t="shared" si="2"/>
        <v>96612800</v>
      </c>
      <c r="D107" s="38">
        <v>96612800</v>
      </c>
      <c r="E107" s="38"/>
      <c r="F107" s="38"/>
      <c r="G107" s="16"/>
    </row>
    <row r="108" spans="1:27" ht="117" customHeight="1" x14ac:dyDescent="0.3">
      <c r="A108" s="11">
        <v>41037300</v>
      </c>
      <c r="B108" s="28" t="s">
        <v>103</v>
      </c>
      <c r="C108" s="38">
        <f t="shared" ref="C108:C123" si="3">D108+E108</f>
        <v>553445000</v>
      </c>
      <c r="D108" s="38"/>
      <c r="E108" s="38">
        <v>553445000</v>
      </c>
      <c r="F108" s="38"/>
      <c r="G108" s="16"/>
      <c r="H108" s="16"/>
      <c r="I108" s="16"/>
      <c r="J108" s="16"/>
    </row>
    <row r="109" spans="1:27" ht="37.5" x14ac:dyDescent="0.3">
      <c r="A109" s="11">
        <v>41050000</v>
      </c>
      <c r="B109" s="28" t="s">
        <v>105</v>
      </c>
      <c r="C109" s="38">
        <f>D109+E109</f>
        <v>114428240</v>
      </c>
      <c r="D109" s="38">
        <f>D112+D113+D114+D110+D111+D123</f>
        <v>15704231</v>
      </c>
      <c r="E109" s="38">
        <f>E112+E113+E114+E110+E111+E123</f>
        <v>98724009</v>
      </c>
      <c r="F109" s="38">
        <f>F112+F113+F114+F110+F111+F123</f>
        <v>98724009</v>
      </c>
      <c r="G109" s="16"/>
      <c r="H109" s="16"/>
      <c r="I109" s="16"/>
      <c r="J109" s="16"/>
    </row>
    <row r="110" spans="1:27" ht="65.25" customHeight="1" x14ac:dyDescent="0.3">
      <c r="A110" s="11">
        <v>41051500</v>
      </c>
      <c r="B110" s="28" t="s">
        <v>111</v>
      </c>
      <c r="C110" s="38">
        <f>D110+E110</f>
        <v>6399600</v>
      </c>
      <c r="D110" s="38">
        <v>6399600</v>
      </c>
      <c r="E110" s="38"/>
      <c r="F110" s="38"/>
      <c r="G110" s="16"/>
      <c r="H110" s="16"/>
      <c r="I110" s="16"/>
      <c r="J110" s="16"/>
    </row>
    <row r="111" spans="1:27" ht="83.25" customHeight="1" x14ac:dyDescent="0.3">
      <c r="A111" s="11">
        <v>41053300</v>
      </c>
      <c r="B111" s="28" t="s">
        <v>127</v>
      </c>
      <c r="C111" s="38">
        <f>D111+E111</f>
        <v>397200</v>
      </c>
      <c r="D111" s="38">
        <v>397200</v>
      </c>
      <c r="E111" s="38"/>
      <c r="F111" s="38"/>
      <c r="G111" s="16"/>
      <c r="H111" s="16"/>
      <c r="I111" s="16"/>
      <c r="J111" s="16"/>
      <c r="K111" s="1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09.5" customHeight="1" x14ac:dyDescent="0.3">
      <c r="A112" s="11">
        <v>41053500</v>
      </c>
      <c r="B112" s="28" t="s">
        <v>107</v>
      </c>
      <c r="C112" s="38">
        <f t="shared" si="3"/>
        <v>21427000</v>
      </c>
      <c r="D112" s="38">
        <v>1400000</v>
      </c>
      <c r="E112" s="38">
        <v>20027000</v>
      </c>
      <c r="F112" s="38">
        <v>20027000</v>
      </c>
      <c r="G112" s="16"/>
      <c r="H112" s="16"/>
      <c r="I112" s="16"/>
      <c r="J112" s="16"/>
    </row>
    <row r="113" spans="1:27" ht="47.25" customHeight="1" x14ac:dyDescent="0.3">
      <c r="A113" s="11">
        <v>41053700</v>
      </c>
      <c r="B113" s="28" t="s">
        <v>106</v>
      </c>
      <c r="C113" s="38">
        <f t="shared" si="3"/>
        <v>61838958</v>
      </c>
      <c r="D113" s="38">
        <v>0</v>
      </c>
      <c r="E113" s="38">
        <v>61838958</v>
      </c>
      <c r="F113" s="38">
        <v>61838958</v>
      </c>
      <c r="G113" s="16"/>
      <c r="H113" s="16"/>
      <c r="I113" s="16"/>
      <c r="J113" s="16"/>
    </row>
    <row r="114" spans="1:27" x14ac:dyDescent="0.3">
      <c r="A114" s="11">
        <v>41053900</v>
      </c>
      <c r="B114" s="28" t="s">
        <v>109</v>
      </c>
      <c r="C114" s="38">
        <f t="shared" si="3"/>
        <v>24259131</v>
      </c>
      <c r="D114" s="38">
        <f>D116+D117+D118+D119+D120+D121+D122</f>
        <v>7507431</v>
      </c>
      <c r="E114" s="38">
        <f>E116+E117+E118+E119+E120+E121+E122</f>
        <v>16751700</v>
      </c>
      <c r="F114" s="38">
        <f>F116+F117+F118+F119+F120+F121+F122</f>
        <v>16751700</v>
      </c>
      <c r="G114" s="16"/>
      <c r="H114" s="16"/>
      <c r="I114" s="16"/>
      <c r="J114" s="16"/>
    </row>
    <row r="115" spans="1:27" x14ac:dyDescent="0.3">
      <c r="A115" s="11"/>
      <c r="B115" s="28" t="s">
        <v>108</v>
      </c>
      <c r="C115" s="38">
        <f t="shared" si="3"/>
        <v>0</v>
      </c>
      <c r="D115" s="38"/>
      <c r="E115" s="38"/>
      <c r="F115" s="38"/>
      <c r="G115" s="16"/>
      <c r="H115" s="16"/>
      <c r="I115" s="16"/>
      <c r="J115" s="16"/>
    </row>
    <row r="116" spans="1:27" ht="80.25" customHeight="1" x14ac:dyDescent="0.3">
      <c r="A116" s="11"/>
      <c r="B116" s="28" t="s">
        <v>132</v>
      </c>
      <c r="C116" s="38">
        <f t="shared" si="3"/>
        <v>2150000</v>
      </c>
      <c r="D116" s="38">
        <v>2150000</v>
      </c>
      <c r="E116" s="38"/>
      <c r="F116" s="38"/>
      <c r="G116" s="16"/>
      <c r="H116" s="16"/>
      <c r="I116" s="16"/>
      <c r="J116" s="16"/>
    </row>
    <row r="117" spans="1:27" ht="79.5" customHeight="1" x14ac:dyDescent="0.3">
      <c r="A117" s="11"/>
      <c r="B117" s="28" t="s">
        <v>110</v>
      </c>
      <c r="C117" s="38">
        <f t="shared" si="3"/>
        <v>2263845</v>
      </c>
      <c r="D117" s="38">
        <v>1134345</v>
      </c>
      <c r="E117" s="38">
        <v>1129500</v>
      </c>
      <c r="F117" s="38">
        <v>1129500</v>
      </c>
      <c r="G117" s="16"/>
      <c r="H117" s="16"/>
      <c r="I117" s="16"/>
      <c r="J117" s="16"/>
    </row>
    <row r="118" spans="1:27" ht="100.5" customHeight="1" x14ac:dyDescent="0.3">
      <c r="A118" s="11"/>
      <c r="B118" s="28" t="s">
        <v>133</v>
      </c>
      <c r="C118" s="38">
        <f t="shared" si="3"/>
        <v>73086</v>
      </c>
      <c r="D118" s="38">
        <v>73086</v>
      </c>
      <c r="E118" s="38"/>
      <c r="F118" s="38"/>
      <c r="G118" s="16"/>
      <c r="H118" s="16"/>
      <c r="I118" s="16"/>
      <c r="J118" s="16"/>
      <c r="K118" s="1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79.5" customHeight="1" x14ac:dyDescent="0.3">
      <c r="A119" s="11"/>
      <c r="B119" s="28" t="s">
        <v>129</v>
      </c>
      <c r="C119" s="38">
        <f t="shared" si="3"/>
        <v>1122200</v>
      </c>
      <c r="D119" s="38"/>
      <c r="E119" s="38">
        <v>1122200</v>
      </c>
      <c r="F119" s="38">
        <v>1122200</v>
      </c>
      <c r="G119" s="16"/>
      <c r="H119" s="16"/>
      <c r="I119" s="16"/>
      <c r="J119" s="16"/>
      <c r="K119" s="1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39.75" customHeight="1" x14ac:dyDescent="0.3">
      <c r="A120" s="15"/>
      <c r="B120" s="12" t="s">
        <v>128</v>
      </c>
      <c r="C120" s="38">
        <f t="shared" si="3"/>
        <v>150000</v>
      </c>
      <c r="D120" s="38">
        <v>150000</v>
      </c>
      <c r="E120" s="38"/>
      <c r="F120" s="38"/>
      <c r="G120" s="16"/>
      <c r="H120" s="16"/>
      <c r="I120" s="16"/>
      <c r="J120" s="16"/>
      <c r="K120" s="1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56.25" x14ac:dyDescent="0.3">
      <c r="A121" s="15"/>
      <c r="B121" s="12" t="s">
        <v>130</v>
      </c>
      <c r="C121" s="38">
        <f t="shared" si="3"/>
        <v>4000000</v>
      </c>
      <c r="D121" s="38">
        <v>4000000</v>
      </c>
      <c r="E121" s="38"/>
      <c r="F121" s="38"/>
      <c r="G121" s="16"/>
      <c r="H121" s="16"/>
      <c r="I121" s="16"/>
      <c r="J121" s="16"/>
      <c r="K121" s="1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24" customHeight="1" x14ac:dyDescent="0.3">
      <c r="A122" s="15"/>
      <c r="B122" s="12" t="s">
        <v>119</v>
      </c>
      <c r="C122" s="38">
        <f>D122+E122</f>
        <v>14500000</v>
      </c>
      <c r="D122" s="38"/>
      <c r="E122" s="38">
        <v>14500000</v>
      </c>
      <c r="F122" s="38">
        <v>14500000</v>
      </c>
      <c r="G122" s="16"/>
      <c r="H122" s="16"/>
      <c r="I122" s="16"/>
      <c r="J122" s="16"/>
      <c r="K122" s="1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s="34" customFormat="1" ht="101.25" customHeight="1" x14ac:dyDescent="0.3">
      <c r="A123" s="11">
        <v>41054100</v>
      </c>
      <c r="B123" s="12" t="s">
        <v>114</v>
      </c>
      <c r="C123" s="38">
        <f t="shared" si="3"/>
        <v>106351</v>
      </c>
      <c r="D123" s="44">
        <v>0</v>
      </c>
      <c r="E123" s="38">
        <v>106351</v>
      </c>
      <c r="F123" s="38">
        <v>106351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ht="25.15" customHeight="1" x14ac:dyDescent="0.3">
      <c r="A124" s="47"/>
      <c r="B124" s="48" t="s">
        <v>98</v>
      </c>
      <c r="C124" s="49">
        <f>C82+C83</f>
        <v>21145808219.309998</v>
      </c>
      <c r="D124" s="49">
        <f>D82+D83</f>
        <v>19094739828</v>
      </c>
      <c r="E124" s="49">
        <f>E82+E83</f>
        <v>2051068391.3099999</v>
      </c>
      <c r="F124" s="49">
        <f>F82+F83</f>
        <v>672009872</v>
      </c>
      <c r="G124" s="16"/>
      <c r="H124" s="16"/>
      <c r="I124" s="16"/>
      <c r="J124" s="16"/>
      <c r="K124" s="16"/>
    </row>
    <row r="125" spans="1:27" ht="87.75" customHeight="1" x14ac:dyDescent="0.3">
      <c r="A125" s="17"/>
      <c r="B125" s="18"/>
      <c r="C125" s="19"/>
      <c r="D125" s="19"/>
      <c r="E125" s="19"/>
      <c r="F125" s="19"/>
    </row>
    <row r="126" spans="1:27" ht="25.5" customHeight="1" x14ac:dyDescent="0.35">
      <c r="A126" s="56" t="s">
        <v>80</v>
      </c>
      <c r="B126" s="56"/>
      <c r="C126" s="21"/>
      <c r="D126" s="20"/>
      <c r="E126" s="53" t="s">
        <v>81</v>
      </c>
      <c r="F126" s="53"/>
    </row>
    <row r="127" spans="1:27" ht="18" customHeight="1" x14ac:dyDescent="0.3">
      <c r="A127" s="22"/>
      <c r="B127" s="22"/>
      <c r="C127" s="16"/>
      <c r="D127" s="16"/>
      <c r="E127" s="16"/>
      <c r="F127" s="16"/>
    </row>
    <row r="128" spans="1:27" x14ac:dyDescent="0.3">
      <c r="A128" s="10"/>
      <c r="B128" s="24"/>
      <c r="C128" s="9"/>
      <c r="D128" s="9"/>
      <c r="E128" s="9"/>
      <c r="F128" s="9"/>
    </row>
    <row r="129" spans="1:6" x14ac:dyDescent="0.3">
      <c r="A129" s="10"/>
      <c r="B129" s="46"/>
      <c r="C129" s="9"/>
      <c r="D129" s="9"/>
      <c r="E129" s="9"/>
      <c r="F129" s="9"/>
    </row>
    <row r="130" spans="1:6" x14ac:dyDescent="0.3">
      <c r="A130" s="10"/>
      <c r="B130" s="10"/>
      <c r="C130" s="23"/>
      <c r="D130" s="23"/>
      <c r="E130" s="23"/>
      <c r="F130" s="23"/>
    </row>
    <row r="131" spans="1:6" x14ac:dyDescent="0.3">
      <c r="A131" s="10"/>
      <c r="B131" s="10"/>
      <c r="C131" s="23"/>
      <c r="D131" s="23"/>
      <c r="E131" s="23"/>
      <c r="F131" s="23"/>
    </row>
    <row r="132" spans="1:6" x14ac:dyDescent="0.3">
      <c r="A132" s="10"/>
      <c r="B132" s="10"/>
      <c r="C132" s="23"/>
      <c r="D132" s="23"/>
      <c r="E132" s="23"/>
      <c r="F132" s="23"/>
    </row>
    <row r="133" spans="1:6" x14ac:dyDescent="0.3">
      <c r="A133" s="10"/>
      <c r="B133" s="10"/>
      <c r="C133" s="23"/>
      <c r="D133" s="23"/>
      <c r="E133" s="23"/>
      <c r="F133" s="23"/>
    </row>
    <row r="134" spans="1:6" x14ac:dyDescent="0.3">
      <c r="A134" s="10"/>
      <c r="B134" s="10"/>
      <c r="C134" s="23"/>
      <c r="D134" s="23"/>
      <c r="E134" s="23"/>
      <c r="F134" s="23"/>
    </row>
    <row r="135" spans="1:6" x14ac:dyDescent="0.3">
      <c r="A135" s="10"/>
      <c r="B135" s="10"/>
      <c r="C135" s="23"/>
      <c r="D135" s="23"/>
      <c r="E135" s="23"/>
      <c r="F135" s="23"/>
    </row>
    <row r="136" spans="1:6" x14ac:dyDescent="0.3">
      <c r="A136" s="10"/>
      <c r="B136" s="10"/>
      <c r="C136" s="23"/>
      <c r="D136" s="23"/>
      <c r="E136" s="23"/>
      <c r="F136" s="23"/>
    </row>
    <row r="137" spans="1:6" x14ac:dyDescent="0.3">
      <c r="A137" s="10"/>
      <c r="B137" s="10"/>
      <c r="C137" s="23"/>
      <c r="D137" s="23"/>
      <c r="E137" s="23"/>
      <c r="F137" s="23"/>
    </row>
    <row r="138" spans="1:6" x14ac:dyDescent="0.3">
      <c r="A138" s="10"/>
      <c r="B138" s="10"/>
      <c r="C138" s="23"/>
      <c r="D138" s="23"/>
      <c r="E138" s="23"/>
      <c r="F138" s="23"/>
    </row>
    <row r="139" spans="1:6" ht="66.75" customHeight="1" x14ac:dyDescent="0.3">
      <c r="A139" s="10"/>
      <c r="B139" s="10"/>
      <c r="C139" s="23"/>
      <c r="D139" s="23"/>
      <c r="E139" s="23"/>
      <c r="F139" s="23"/>
    </row>
    <row r="140" spans="1:6" ht="31.5" customHeight="1" x14ac:dyDescent="0.3">
      <c r="A140" s="10"/>
      <c r="B140" s="10"/>
      <c r="C140" s="23"/>
      <c r="D140" s="23"/>
      <c r="E140" s="23"/>
      <c r="F140" s="23"/>
    </row>
    <row r="141" spans="1:6" ht="78.75" customHeight="1" x14ac:dyDescent="0.3">
      <c r="A141" s="10"/>
      <c r="B141" s="10"/>
      <c r="C141" s="23"/>
      <c r="D141" s="23"/>
      <c r="E141" s="23"/>
      <c r="F141" s="23"/>
    </row>
    <row r="142" spans="1:6" x14ac:dyDescent="0.3">
      <c r="A142" s="10"/>
      <c r="B142" s="10"/>
      <c r="C142" s="23"/>
      <c r="D142" s="23"/>
      <c r="E142" s="23"/>
      <c r="F142" s="23"/>
    </row>
    <row r="143" spans="1:6" ht="40.5" customHeight="1" x14ac:dyDescent="0.3">
      <c r="A143" s="10"/>
      <c r="B143" s="10"/>
      <c r="C143" s="23"/>
      <c r="D143" s="23"/>
      <c r="E143" s="23"/>
      <c r="F143" s="23"/>
    </row>
    <row r="144" spans="1:6" x14ac:dyDescent="0.3">
      <c r="A144" s="10"/>
      <c r="B144" s="10"/>
      <c r="C144" s="23"/>
      <c r="D144" s="23"/>
      <c r="E144" s="23"/>
      <c r="F144" s="23"/>
    </row>
    <row r="145" spans="1:6" x14ac:dyDescent="0.3">
      <c r="A145" s="10"/>
      <c r="B145" s="10"/>
      <c r="C145" s="23"/>
      <c r="D145" s="23"/>
      <c r="E145" s="23"/>
      <c r="F145" s="23"/>
    </row>
    <row r="146" spans="1:6" x14ac:dyDescent="0.3">
      <c r="A146" s="10"/>
      <c r="B146" s="10"/>
      <c r="C146" s="23"/>
      <c r="D146" s="23"/>
      <c r="E146" s="23"/>
      <c r="F146" s="23"/>
    </row>
    <row r="147" spans="1:6" ht="44.25" customHeight="1" x14ac:dyDescent="0.3">
      <c r="A147" s="10"/>
      <c r="B147" s="10"/>
      <c r="C147" s="23"/>
      <c r="D147" s="23"/>
      <c r="E147" s="23"/>
      <c r="F147" s="23"/>
    </row>
    <row r="148" spans="1:6" ht="27.75" customHeight="1" x14ac:dyDescent="0.3">
      <c r="A148" s="10"/>
      <c r="B148" s="10"/>
      <c r="C148" s="23"/>
      <c r="D148" s="23"/>
      <c r="E148" s="23"/>
      <c r="F148" s="23"/>
    </row>
    <row r="149" spans="1:6" ht="63.75" customHeight="1" x14ac:dyDescent="0.3">
      <c r="A149" s="10"/>
      <c r="B149" s="10"/>
      <c r="C149" s="23"/>
      <c r="D149" s="23"/>
      <c r="E149" s="23"/>
      <c r="F149" s="23"/>
    </row>
    <row r="150" spans="1:6" x14ac:dyDescent="0.3">
      <c r="A150" s="10"/>
      <c r="B150" s="10"/>
      <c r="C150" s="23"/>
      <c r="D150" s="23"/>
      <c r="E150" s="23"/>
      <c r="F150" s="23"/>
    </row>
    <row r="151" spans="1:6" x14ac:dyDescent="0.3">
      <c r="A151" s="10"/>
      <c r="B151" s="10"/>
      <c r="C151" s="23"/>
      <c r="D151" s="23"/>
      <c r="E151" s="23"/>
      <c r="F151" s="23"/>
    </row>
    <row r="152" spans="1:6" x14ac:dyDescent="0.3">
      <c r="A152" s="10"/>
      <c r="B152" s="10"/>
      <c r="C152" s="23"/>
      <c r="D152" s="23"/>
      <c r="E152" s="23"/>
      <c r="F152" s="23"/>
    </row>
    <row r="153" spans="1:6" x14ac:dyDescent="0.3">
      <c r="A153" s="10"/>
      <c r="B153" s="10"/>
      <c r="C153" s="23"/>
      <c r="D153" s="23"/>
      <c r="E153" s="23"/>
      <c r="F153" s="23"/>
    </row>
    <row r="154" spans="1:6" x14ac:dyDescent="0.3">
      <c r="A154" s="10"/>
      <c r="B154" s="10"/>
      <c r="C154" s="23"/>
      <c r="D154" s="23"/>
      <c r="E154" s="23"/>
      <c r="F154" s="23"/>
    </row>
    <row r="155" spans="1:6" x14ac:dyDescent="0.3">
      <c r="A155" s="10"/>
      <c r="B155" s="10"/>
      <c r="C155" s="23"/>
      <c r="D155" s="23"/>
      <c r="E155" s="23"/>
      <c r="F155" s="23"/>
    </row>
    <row r="156" spans="1:6" x14ac:dyDescent="0.3">
      <c r="A156" s="10"/>
      <c r="B156" s="10"/>
      <c r="C156" s="23"/>
      <c r="D156" s="23"/>
      <c r="E156" s="23"/>
      <c r="F156" s="23"/>
    </row>
    <row r="157" spans="1:6" x14ac:dyDescent="0.3">
      <c r="A157" s="10"/>
      <c r="B157" s="10"/>
      <c r="C157" s="23"/>
      <c r="D157" s="23"/>
      <c r="E157" s="23"/>
      <c r="F157" s="23"/>
    </row>
    <row r="158" spans="1:6" x14ac:dyDescent="0.3">
      <c r="A158" s="10"/>
      <c r="B158" s="10"/>
      <c r="C158" s="23"/>
      <c r="D158" s="23"/>
      <c r="E158" s="23"/>
      <c r="F158" s="23"/>
    </row>
    <row r="159" spans="1:6" s="25" customFormat="1" ht="21" customHeight="1" x14ac:dyDescent="0.3">
      <c r="A159" s="10"/>
      <c r="B159" s="10"/>
      <c r="C159" s="23"/>
      <c r="D159" s="23"/>
      <c r="E159" s="23"/>
      <c r="F159" s="23"/>
    </row>
    <row r="160" spans="1:6" s="25" customFormat="1" ht="21" customHeight="1" x14ac:dyDescent="0.3">
      <c r="A160" s="10"/>
      <c r="B160" s="10"/>
      <c r="C160" s="23"/>
      <c r="D160" s="23"/>
      <c r="E160" s="23"/>
      <c r="F160" s="23"/>
    </row>
    <row r="161" spans="1:6" s="25" customFormat="1" ht="21" customHeight="1" x14ac:dyDescent="0.3">
      <c r="A161" s="10"/>
      <c r="B161" s="10"/>
      <c r="C161" s="23"/>
      <c r="D161" s="23"/>
      <c r="E161" s="23"/>
      <c r="F161" s="23"/>
    </row>
    <row r="162" spans="1:6" s="26" customFormat="1" ht="23.25" customHeight="1" x14ac:dyDescent="0.2">
      <c r="A162" s="10"/>
      <c r="B162" s="10"/>
      <c r="C162" s="23"/>
      <c r="D162" s="23"/>
      <c r="E162" s="23"/>
      <c r="F162" s="23"/>
    </row>
    <row r="163" spans="1:6" ht="19.5" customHeight="1" x14ac:dyDescent="0.3">
      <c r="A163" s="10"/>
      <c r="B163" s="10"/>
      <c r="C163" s="23"/>
      <c r="D163" s="23"/>
      <c r="E163" s="23"/>
      <c r="F163" s="23"/>
    </row>
    <row r="164" spans="1:6" ht="19.5" customHeight="1" x14ac:dyDescent="0.3">
      <c r="A164" s="10"/>
      <c r="B164" s="10"/>
      <c r="C164" s="23"/>
      <c r="D164" s="23"/>
      <c r="E164" s="23"/>
      <c r="F164" s="23"/>
    </row>
    <row r="165" spans="1:6" ht="19.5" customHeight="1" x14ac:dyDescent="0.3">
      <c r="A165" s="10"/>
      <c r="B165" s="10"/>
      <c r="C165" s="23"/>
      <c r="D165" s="23"/>
      <c r="E165" s="23"/>
      <c r="F165" s="23"/>
    </row>
    <row r="166" spans="1:6" ht="19.5" customHeight="1" x14ac:dyDescent="0.3"/>
    <row r="167" spans="1:6" ht="19.5" customHeight="1" x14ac:dyDescent="0.3">
      <c r="B167" s="27"/>
      <c r="D167" s="27"/>
      <c r="E167" s="27"/>
    </row>
    <row r="168" spans="1:6" ht="19.5" customHeight="1" x14ac:dyDescent="0.3"/>
    <row r="169" spans="1:6" ht="19.5" customHeight="1" x14ac:dyDescent="0.3"/>
    <row r="170" spans="1:6" ht="19.5" customHeight="1" x14ac:dyDescent="0.3"/>
    <row r="171" spans="1:6" ht="19.5" customHeight="1" x14ac:dyDescent="0.3"/>
    <row r="172" spans="1:6" ht="19.5" customHeight="1" x14ac:dyDescent="0.3"/>
    <row r="173" spans="1:6" ht="19.5" customHeight="1" x14ac:dyDescent="0.3"/>
    <row r="174" spans="1:6" ht="19.5" customHeight="1" x14ac:dyDescent="0.3"/>
    <row r="175" spans="1:6" ht="19.5" customHeight="1" x14ac:dyDescent="0.3"/>
    <row r="176" spans="1: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19.5" customHeight="1" x14ac:dyDescent="0.3"/>
    <row r="198" ht="19.5" customHeight="1" x14ac:dyDescent="0.3"/>
    <row r="199" ht="19.5" customHeight="1" x14ac:dyDescent="0.3"/>
    <row r="200" ht="19.5" customHeight="1" x14ac:dyDescent="0.3"/>
    <row r="201" ht="19.5" customHeight="1" x14ac:dyDescent="0.3"/>
    <row r="202" ht="19.5" customHeight="1" x14ac:dyDescent="0.3"/>
    <row r="203" ht="19.5" customHeight="1" x14ac:dyDescent="0.3"/>
    <row r="204" ht="19.5" customHeight="1" x14ac:dyDescent="0.3"/>
    <row r="205" ht="19.5" customHeight="1" x14ac:dyDescent="0.3"/>
    <row r="206" ht="19.5" customHeight="1" x14ac:dyDescent="0.3"/>
    <row r="207" ht="19.5" customHeight="1" x14ac:dyDescent="0.3"/>
    <row r="208" ht="19.5" customHeight="1" x14ac:dyDescent="0.3"/>
    <row r="209" ht="19.5" customHeight="1" x14ac:dyDescent="0.3"/>
    <row r="210" ht="19.5" customHeight="1" x14ac:dyDescent="0.3"/>
    <row r="211" ht="19.5" customHeight="1" x14ac:dyDescent="0.3"/>
    <row r="216" ht="59.25" customHeight="1" x14ac:dyDescent="0.3"/>
    <row r="221" ht="229.5" hidden="1" customHeight="1" x14ac:dyDescent="0.3"/>
    <row r="230" ht="20.25" customHeight="1" x14ac:dyDescent="0.3"/>
    <row r="231" ht="229.5" hidden="1" customHeight="1" x14ac:dyDescent="0.3"/>
    <row r="232" ht="229.5" hidden="1" customHeight="1" x14ac:dyDescent="0.3"/>
    <row r="233" ht="19.5" customHeight="1" x14ac:dyDescent="0.3"/>
    <row r="234" ht="19.5" customHeight="1" x14ac:dyDescent="0.3"/>
    <row r="235" ht="19.5" customHeight="1" x14ac:dyDescent="0.3"/>
    <row r="236" ht="19.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19.5" customHeight="1" x14ac:dyDescent="0.3"/>
    <row r="243" ht="19.5" customHeight="1" x14ac:dyDescent="0.3"/>
    <row r="244" ht="19.5" customHeight="1" x14ac:dyDescent="0.3"/>
    <row r="245" ht="19.5" customHeight="1" x14ac:dyDescent="0.3"/>
    <row r="246" ht="19.5" customHeight="1" x14ac:dyDescent="0.3"/>
    <row r="247" ht="19.5" customHeight="1" x14ac:dyDescent="0.3"/>
    <row r="248" ht="19.5" customHeight="1" x14ac:dyDescent="0.3"/>
    <row r="249" ht="19.5" customHeight="1" x14ac:dyDescent="0.3"/>
    <row r="250" ht="19.5" customHeight="1" x14ac:dyDescent="0.3"/>
    <row r="251" ht="19.5" customHeight="1" x14ac:dyDescent="0.3"/>
    <row r="252" ht="19.5" customHeight="1" x14ac:dyDescent="0.3"/>
    <row r="253" ht="19.5" customHeight="1" x14ac:dyDescent="0.3"/>
    <row r="254" ht="19.5" customHeight="1" x14ac:dyDescent="0.3"/>
    <row r="255" ht="19.5" customHeight="1" x14ac:dyDescent="0.3"/>
    <row r="256" ht="19.5" customHeight="1" x14ac:dyDescent="0.3"/>
    <row r="257" ht="39.75" customHeight="1" x14ac:dyDescent="0.3"/>
    <row r="258" ht="19.5" customHeight="1" x14ac:dyDescent="0.3"/>
    <row r="259" ht="19.5" customHeight="1" x14ac:dyDescent="0.3"/>
    <row r="260" ht="19.5" customHeight="1" x14ac:dyDescent="0.3"/>
    <row r="261" ht="19.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19.5" customHeight="1" x14ac:dyDescent="0.3"/>
    <row r="274" ht="19.5" customHeight="1" x14ac:dyDescent="0.3"/>
    <row r="275" ht="19.5" customHeight="1" x14ac:dyDescent="0.3"/>
    <row r="276" ht="19.5" customHeight="1" x14ac:dyDescent="0.3"/>
    <row r="277" ht="19.5" customHeight="1" x14ac:dyDescent="0.3"/>
    <row r="278" ht="19.5" customHeight="1" x14ac:dyDescent="0.3"/>
    <row r="279" ht="19.5" customHeight="1" x14ac:dyDescent="0.3"/>
    <row r="280" ht="19.5" customHeight="1" x14ac:dyDescent="0.3"/>
    <row r="281" ht="19.5" customHeight="1" x14ac:dyDescent="0.3"/>
    <row r="282" ht="39.75" customHeight="1" x14ac:dyDescent="0.3"/>
    <row r="283" ht="19.5" customHeight="1" x14ac:dyDescent="0.3"/>
    <row r="284" ht="19.5" customHeight="1" x14ac:dyDescent="0.3"/>
    <row r="285" ht="19.5" customHeight="1" x14ac:dyDescent="0.3"/>
    <row r="286" ht="19.5" customHeight="1" x14ac:dyDescent="0.3"/>
    <row r="287" ht="19.5" customHeight="1" x14ac:dyDescent="0.3"/>
    <row r="288" ht="19.5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75.75" customHeight="1" x14ac:dyDescent="0.3"/>
    <row r="298" ht="115.5" customHeight="1" x14ac:dyDescent="0.3"/>
    <row r="299" ht="288.75" customHeight="1" x14ac:dyDescent="0.3"/>
    <row r="301" ht="81.75" customHeight="1" x14ac:dyDescent="0.3"/>
    <row r="303" ht="137.25" customHeight="1" x14ac:dyDescent="0.3"/>
    <row r="306" ht="57" customHeight="1" x14ac:dyDescent="0.3"/>
    <row r="307" ht="229.5" hidden="1" customHeight="1" x14ac:dyDescent="0.3"/>
    <row r="308" ht="229.5" hidden="1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19.5" customHeight="1" x14ac:dyDescent="0.3"/>
    <row r="318" ht="19.5" customHeight="1" x14ac:dyDescent="0.3"/>
    <row r="319" ht="19.5" customHeight="1" x14ac:dyDescent="0.3"/>
    <row r="320" ht="19.5" customHeight="1" x14ac:dyDescent="0.3"/>
    <row r="321" ht="19.5" customHeight="1" x14ac:dyDescent="0.3"/>
    <row r="322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58.5" customHeight="1" x14ac:dyDescent="0.3"/>
    <row r="328" ht="19.5" customHeight="1" x14ac:dyDescent="0.3"/>
    <row r="329" ht="19.5" customHeight="1" x14ac:dyDescent="0.3"/>
    <row r="330" ht="19.5" customHeight="1" x14ac:dyDescent="0.3"/>
    <row r="331" ht="19.5" customHeight="1" x14ac:dyDescent="0.3"/>
    <row r="332" ht="19.5" customHeight="1" x14ac:dyDescent="0.3"/>
    <row r="333" ht="19.5" customHeight="1" x14ac:dyDescent="0.3"/>
    <row r="334" ht="19.5" customHeight="1" x14ac:dyDescent="0.3"/>
    <row r="335" ht="19.5" customHeight="1" x14ac:dyDescent="0.3"/>
    <row r="336" ht="19.5" customHeight="1" x14ac:dyDescent="0.3"/>
    <row r="337" ht="19.5" customHeight="1" x14ac:dyDescent="0.3"/>
    <row r="338" ht="19.5" customHeight="1" x14ac:dyDescent="0.3"/>
    <row r="339" ht="19.5" customHeight="1" x14ac:dyDescent="0.3"/>
    <row r="340" ht="58.5" customHeight="1" x14ac:dyDescent="0.3"/>
    <row r="341" ht="19.5" customHeight="1" x14ac:dyDescent="0.3"/>
    <row r="342" ht="19.5" customHeight="1" x14ac:dyDescent="0.3"/>
    <row r="344" ht="19.5" customHeight="1" x14ac:dyDescent="0.3"/>
    <row r="345" ht="19.5" customHeight="1" x14ac:dyDescent="0.3"/>
    <row r="346" ht="19.5" customHeight="1" x14ac:dyDescent="0.3"/>
    <row r="347" ht="19.5" customHeight="1" x14ac:dyDescent="0.3"/>
    <row r="348" ht="19.5" customHeight="1" x14ac:dyDescent="0.3"/>
    <row r="349" ht="19.5" customHeight="1" x14ac:dyDescent="0.3"/>
    <row r="350" ht="19.5" customHeight="1" x14ac:dyDescent="0.3"/>
    <row r="351" ht="36.75" customHeight="1" x14ac:dyDescent="0.3"/>
    <row r="352" ht="19.5" customHeight="1" x14ac:dyDescent="0.3"/>
    <row r="353" ht="19.5" customHeight="1" x14ac:dyDescent="0.3"/>
    <row r="354" ht="36.75" customHeight="1" x14ac:dyDescent="0.3"/>
    <row r="355" ht="19.5" customHeight="1" x14ac:dyDescent="0.3"/>
    <row r="356" ht="19.5" customHeight="1" x14ac:dyDescent="0.3"/>
    <row r="357" ht="80.25" customHeight="1" x14ac:dyDescent="0.3"/>
    <row r="358" ht="19.5" customHeight="1" x14ac:dyDescent="0.3"/>
    <row r="359" ht="19.5" customHeight="1" x14ac:dyDescent="0.3"/>
    <row r="372" ht="19.5" customHeight="1" x14ac:dyDescent="0.3"/>
    <row r="373" ht="19.5" customHeight="1" x14ac:dyDescent="0.3"/>
    <row r="374" ht="19.5" customHeight="1" x14ac:dyDescent="0.3"/>
    <row r="375" ht="19.5" customHeight="1" x14ac:dyDescent="0.3"/>
    <row r="376" ht="19.5" customHeight="1" x14ac:dyDescent="0.3"/>
    <row r="377" ht="19.5" customHeight="1" x14ac:dyDescent="0.3"/>
    <row r="379" ht="19.5" customHeight="1" x14ac:dyDescent="0.3"/>
    <row r="380" ht="19.5" customHeight="1" x14ac:dyDescent="0.3"/>
    <row r="381" ht="19.5" customHeight="1" x14ac:dyDescent="0.3"/>
    <row r="382" ht="19.5" customHeight="1" x14ac:dyDescent="0.3"/>
    <row r="383" ht="19.5" customHeight="1" x14ac:dyDescent="0.3"/>
    <row r="384" ht="19.5" customHeight="1" x14ac:dyDescent="0.3"/>
    <row r="385" ht="19.5" customHeight="1" x14ac:dyDescent="0.3"/>
    <row r="386" ht="19.5" customHeight="1" x14ac:dyDescent="0.3"/>
    <row r="387" ht="19.5" customHeight="1" x14ac:dyDescent="0.3"/>
    <row r="388" ht="19.5" customHeight="1" x14ac:dyDescent="0.3"/>
    <row r="389" ht="19.5" customHeight="1" x14ac:dyDescent="0.3"/>
    <row r="390" ht="19.5" customHeight="1" x14ac:dyDescent="0.3"/>
    <row r="391" ht="19.5" customHeight="1" x14ac:dyDescent="0.3"/>
    <row r="392" ht="19.5" customHeight="1" x14ac:dyDescent="0.3"/>
    <row r="393" ht="19.5" customHeight="1" x14ac:dyDescent="0.3"/>
    <row r="394" ht="19.5" customHeight="1" x14ac:dyDescent="0.3"/>
    <row r="395" ht="19.5" customHeight="1" x14ac:dyDescent="0.3"/>
    <row r="396" ht="19.5" customHeight="1" x14ac:dyDescent="0.3"/>
    <row r="397" ht="19.5" customHeight="1" x14ac:dyDescent="0.3"/>
    <row r="398" ht="19.5" customHeight="1" x14ac:dyDescent="0.3"/>
    <row r="399" ht="19.5" customHeight="1" x14ac:dyDescent="0.3"/>
    <row r="400" ht="19.5" customHeight="1" x14ac:dyDescent="0.3"/>
    <row r="401" ht="19.5" customHeight="1" x14ac:dyDescent="0.3"/>
    <row r="402" ht="19.5" customHeight="1" x14ac:dyDescent="0.3"/>
    <row r="403" ht="49.5" customHeight="1" x14ac:dyDescent="0.3"/>
    <row r="404" ht="27" customHeight="1" x14ac:dyDescent="0.3"/>
  </sheetData>
  <sheetProtection selectLockedCells="1" selectUnlockedCells="1"/>
  <mergeCells count="11">
    <mergeCell ref="E6:F6"/>
    <mergeCell ref="E126:F126"/>
    <mergeCell ref="E3:F3"/>
    <mergeCell ref="D1:F1"/>
    <mergeCell ref="D2:F2"/>
    <mergeCell ref="A126:B126"/>
    <mergeCell ref="A4:F4"/>
    <mergeCell ref="A6:A7"/>
    <mergeCell ref="B6:B7"/>
    <mergeCell ref="C6:C7"/>
    <mergeCell ref="D6:D7"/>
  </mergeCells>
  <phoneticPr fontId="0" type="noConversion"/>
  <pageMargins left="1.1811023622047245" right="0.59055118110236227" top="0.78740157480314965" bottom="1.1811023622047245" header="0.39370078740157483" footer="0.39370078740157483"/>
  <pageSetup paperSize="9" scale="49" firstPageNumber="0" orientation="portrait" r:id="rId1"/>
  <headerFooter differentFirst="1"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2018-06-21T07:46:33Z</cp:lastPrinted>
  <dcterms:created xsi:type="dcterms:W3CDTF">2015-12-11T08:22:53Z</dcterms:created>
  <dcterms:modified xsi:type="dcterms:W3CDTF">2018-06-26T12:57:01Z</dcterms:modified>
</cp:coreProperties>
</file>