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865" windowHeight="9930"/>
  </bookViews>
  <sheets>
    <sheet name="вичитаний" sheetId="7" r:id="rId1"/>
  </sheets>
  <definedNames>
    <definedName name="_xlnm.Print_Titles" localSheetId="0">вичитаний!$5:$7</definedName>
    <definedName name="_xlnm.Print_Area" localSheetId="0">вичитаний!$A$1:$F$134</definedName>
  </definedNames>
  <calcPr calcId="144525" fullCalcOnLoad="1"/>
</workbook>
</file>

<file path=xl/calcChain.xml><?xml version="1.0" encoding="utf-8"?>
<calcChain xmlns="http://schemas.openxmlformats.org/spreadsheetml/2006/main">
  <c r="E119" i="7" l="1"/>
  <c r="E112" i="7" s="1"/>
  <c r="F119" i="7"/>
  <c r="F112" i="7" s="1"/>
  <c r="D119" i="7"/>
  <c r="D112" i="7" s="1"/>
  <c r="C112" i="7" s="1"/>
  <c r="C117" i="7"/>
  <c r="C130" i="7"/>
  <c r="C121" i="7"/>
  <c r="C119" i="7" s="1"/>
  <c r="C122" i="7"/>
  <c r="C123" i="7"/>
  <c r="C124" i="7"/>
  <c r="C125" i="7"/>
  <c r="C126" i="7"/>
  <c r="C127" i="7"/>
  <c r="C128" i="7"/>
  <c r="C129" i="7"/>
  <c r="D85" i="7"/>
  <c r="D87" i="7"/>
  <c r="D84" i="7" s="1"/>
  <c r="D10" i="7"/>
  <c r="D15" i="7"/>
  <c r="D9" i="7" s="1"/>
  <c r="D26" i="7"/>
  <c r="D25" i="7" s="1"/>
  <c r="D31" i="7"/>
  <c r="D36" i="7"/>
  <c r="D39" i="7"/>
  <c r="D43" i="7"/>
  <c r="D38" i="7"/>
  <c r="D48" i="7"/>
  <c r="D51" i="7"/>
  <c r="D47" i="7"/>
  <c r="D55" i="7"/>
  <c r="D64" i="7"/>
  <c r="D54" i="7" s="1"/>
  <c r="D68" i="7"/>
  <c r="D67" i="7" s="1"/>
  <c r="E85" i="7"/>
  <c r="E84" i="7" s="1"/>
  <c r="E83" i="7" s="1"/>
  <c r="E102" i="7"/>
  <c r="E87" i="7"/>
  <c r="E10" i="7"/>
  <c r="E15" i="7"/>
  <c r="E9" i="7" s="1"/>
  <c r="E8" i="7" s="1"/>
  <c r="E31" i="7"/>
  <c r="E26" i="7"/>
  <c r="E36" i="7"/>
  <c r="E25" i="7" s="1"/>
  <c r="E39" i="7"/>
  <c r="E43" i="7"/>
  <c r="E38" i="7"/>
  <c r="E47" i="7"/>
  <c r="E68" i="7"/>
  <c r="E71" i="7"/>
  <c r="E67" i="7" s="1"/>
  <c r="E74" i="7"/>
  <c r="E79" i="7"/>
  <c r="E73" i="7"/>
  <c r="F85" i="7"/>
  <c r="F84" i="7" s="1"/>
  <c r="F83" i="7" s="1"/>
  <c r="F102" i="7"/>
  <c r="F87" i="7"/>
  <c r="F10" i="7"/>
  <c r="F15" i="7"/>
  <c r="F9" i="7" s="1"/>
  <c r="F31" i="7"/>
  <c r="F26" i="7"/>
  <c r="F36" i="7"/>
  <c r="F25" i="7" s="1"/>
  <c r="F39" i="7"/>
  <c r="F43" i="7"/>
  <c r="F38" i="7"/>
  <c r="F47" i="7"/>
  <c r="F67" i="7"/>
  <c r="F46" i="7"/>
  <c r="C114" i="7"/>
  <c r="C88" i="7"/>
  <c r="C106" i="7"/>
  <c r="C89" i="7"/>
  <c r="C90" i="7"/>
  <c r="C91" i="7"/>
  <c r="C93" i="7"/>
  <c r="C95" i="7"/>
  <c r="C96" i="7"/>
  <c r="C98" i="7"/>
  <c r="C99" i="7"/>
  <c r="C100" i="7"/>
  <c r="C102" i="7"/>
  <c r="C103" i="7"/>
  <c r="C105" i="7"/>
  <c r="C111" i="7"/>
  <c r="C109" i="7"/>
  <c r="C108" i="7"/>
  <c r="C104" i="7"/>
  <c r="C92" i="7"/>
  <c r="C97" i="7"/>
  <c r="C110" i="7"/>
  <c r="C107" i="7"/>
  <c r="C101" i="7"/>
  <c r="C94" i="7"/>
  <c r="C87" i="7"/>
  <c r="C116" i="7"/>
  <c r="C45" i="7"/>
  <c r="C38" i="7"/>
  <c r="C44" i="7"/>
  <c r="C43" i="7"/>
  <c r="C42" i="7"/>
  <c r="C131" i="7"/>
  <c r="C115" i="7"/>
  <c r="C113" i="7"/>
  <c r="C120" i="7"/>
  <c r="C118" i="7"/>
  <c r="C86" i="7"/>
  <c r="C85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6" i="7"/>
  <c r="C65" i="7"/>
  <c r="C64" i="7"/>
  <c r="C63" i="7"/>
  <c r="C62" i="7"/>
  <c r="C61" i="7"/>
  <c r="C60" i="7"/>
  <c r="C59" i="7"/>
  <c r="C58" i="7"/>
  <c r="C57" i="7"/>
  <c r="C56" i="7"/>
  <c r="C55" i="7"/>
  <c r="C53" i="7"/>
  <c r="C52" i="7"/>
  <c r="C51" i="7"/>
  <c r="C50" i="7"/>
  <c r="C49" i="7"/>
  <c r="C48" i="7"/>
  <c r="C47" i="7"/>
  <c r="C41" i="7"/>
  <c r="C40" i="7"/>
  <c r="C39" i="7"/>
  <c r="C37" i="7"/>
  <c r="C36" i="7"/>
  <c r="C35" i="7"/>
  <c r="C34" i="7"/>
  <c r="C33" i="7"/>
  <c r="C32" i="7"/>
  <c r="C31" i="7"/>
  <c r="C30" i="7"/>
  <c r="C29" i="7"/>
  <c r="C28" i="7"/>
  <c r="C27" i="7"/>
  <c r="C26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F8" i="7" l="1"/>
  <c r="F82" i="7" s="1"/>
  <c r="F132" i="7" s="1"/>
  <c r="E46" i="7"/>
  <c r="C67" i="7"/>
  <c r="D8" i="7"/>
  <c r="C9" i="7"/>
  <c r="C84" i="7"/>
  <c r="D83" i="7"/>
  <c r="C83" i="7" s="1"/>
  <c r="E82" i="7"/>
  <c r="E132" i="7" s="1"/>
  <c r="D46" i="7"/>
  <c r="C46" i="7" s="1"/>
  <c r="C54" i="7"/>
  <c r="C25" i="7"/>
  <c r="D82" i="7" l="1"/>
  <c r="D132" i="7" s="1"/>
  <c r="C8" i="7"/>
  <c r="C82" i="7" s="1"/>
  <c r="C132" i="7" s="1"/>
</calcChain>
</file>

<file path=xl/sharedStrings.xml><?xml version="1.0" encoding="utf-8"?>
<sst xmlns="http://schemas.openxmlformats.org/spreadsheetml/2006/main" count="145" uniqueCount="142">
  <si>
    <t>грн</t>
  </si>
  <si>
    <t>Код</t>
  </si>
  <si>
    <t>Найменування згідно з класифікацією доходів бюджету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</si>
  <si>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</si>
  <si>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</si>
  <si>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</si>
  <si>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</si>
  <si>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</si>
  <si>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</si>
  <si>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</si>
  <si>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</si>
  <si>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</si>
  <si>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</si>
  <si>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</si>
  <si>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11020300</t>
  </si>
  <si>
    <t xml:space="preserve">Податок на прибуток підприємств, створених за участю іноземних інвесторів </t>
  </si>
  <si>
    <t>11020500</t>
  </si>
  <si>
    <t xml:space="preserve">Податок на прибуток іноземних юридичних осіб  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</si>
  <si>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</si>
  <si>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</si>
  <si>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11020900</t>
  </si>
  <si>
    <t>11021000</t>
  </si>
  <si>
    <t>Податок на прибуток приватних підприємств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</si>
  <si>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</si>
  <si>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</si>
  <si>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</si>
  <si>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</si>
  <si>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</si>
  <si>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</si>
  <si>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>Рентна плата за спеціальне використання води для потреб гідроенергетики  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</si>
  <si>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</si>
  <si>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</si>
  <si>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</si>
  <si>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</si>
  <si>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Плата за використання інших природних ресурсів</t>
  </si>
  <si>
    <t xml:space="preserve">Плата за спеціальне використання рибних та інших водних ресурсів 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</si>
  <si>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</si>
  <si>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</si>
  <si>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</si>
  <si>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</si>
  <si>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</si>
  <si>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</si>
  <si>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</si>
  <si>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</si>
  <si>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</si>
  <si>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Інші надходження  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</si>
  <si>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</si>
  <si>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</si>
  <si>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</si>
  <si>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</si>
  <si>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</si>
  <si>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 xml:space="preserve">Плата за ліцензії на виробництво спирту етилового, коньячного і плодового, алкогольних напоїв та тютюнових виробів   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</si>
  <si>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</si>
  <si>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</si>
  <si>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</si>
  <si>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</si>
  <si>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</si>
  <si>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</si>
  <si>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</si>
  <si>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</si>
  <si>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</si>
  <si>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Доходи від операцій з кредитування та надання гарантій  </t>
  </si>
  <si>
    <t>Власні надходження бюджетних установ</t>
  </si>
  <si>
    <r>
      <t>Надходження від плати за послуги, що надаються бюджетними установами згідно із законодавством</t>
    </r>
    <r>
      <rPr>
        <sz val="12"/>
        <rFont val="Times New Roman"/>
        <family val="1"/>
        <charset val="204"/>
      </rPr>
      <t> </t>
    </r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</si>
  <si>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</si>
  <si>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</si>
  <si>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</si>
  <si>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</si>
  <si>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</si>
  <si>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</si>
  <si>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</si>
  <si>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</si>
  <si>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</si>
  <si>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</si>
  <si>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</si>
  <si>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>Податок на прибуток організацій і підприємств споживчої кооперації, кооперативів та громадських об’єднань</t>
  </si>
  <si>
    <t>Рентна плата за спеціальне використання води (крім рентної плати за спеціальне використання води водних об’єктів місцевого значення) 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</si>
  <si>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</si>
  <si>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</si>
  <si>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>Дотації</t>
  </si>
  <si>
    <t xml:space="preserve">Перший заступник голови обласної ради </t>
  </si>
  <si>
    <t>С. ОЛІЙНИК</t>
  </si>
  <si>
    <t>Плата за розміщення тимчасово вільних коштів місцевих бюджетів</t>
  </si>
  <si>
    <t xml:space="preserve">Плата за державну реєстрацію (крім адміністративного збору за проведення державної реєстрації юридичних осіб, фізичних осіб- підприємців та громадських формувань) </t>
  </si>
  <si>
    <t>Усього</t>
  </si>
  <si>
    <t>у т.ч. бюджет розвитку</t>
  </si>
  <si>
    <t>до рішення обласної ради</t>
  </si>
  <si>
    <t>Доходи обласного бюджету на 2018 рік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</si>
  <si>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</si>
  <si>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</si>
  <si>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</si>
  <si>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</si>
  <si>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</si>
  <si>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</si>
  <si>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</si>
  <si>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</si>
  <si>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</si>
  <si>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Додаток 1                                        
</t>
  </si>
  <si>
    <t>Усього доходів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</si>
  <si>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</si>
  <si>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</si>
  <si>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</si>
  <si>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</si>
  <si>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 з державного бюджету місцевим бюджетам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</si>
  <si>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</si>
  <si>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</si>
  <si>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</si>
  <si>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</si>
  <si>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</si>
  <si>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Субвенції з місцевих бюджетів іншим місцевим бюджетам</t>
  </si>
  <si>
    <t>Субвенція з місцевого бюджету на співфінансування інвестиційних проектів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</si>
  <si>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</si>
  <si>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у тому числі:</t>
  </si>
  <si>
    <t>Інші субвенції з місцевого бюджету,</t>
  </si>
  <si>
    <t>на відшкодування витрат за житлово-комунальні послуги та за тимчасове проживання внутрішньо переміщених осіб (вимушених переселенців) у м.Дніпрі</t>
  </si>
  <si>
    <t>на створення і використання матеріальних резервів  для запобігання та ліквідації надзвичайних ситуацій техногенного і природного характеру та їх наслідків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</si>
  <si>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</si>
  <si>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</si>
  <si>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</t>
  </si>
  <si>
    <t>на придбання предметів та матеріалів для ДПТНЗ "Марганецький професійний ліцей"</t>
  </si>
  <si>
    <t>Субвенція з державного бюджету місцевим бюджетам на надання державної підтримки особам з особливими освітніми потребами</t>
  </si>
  <si>
    <t>Обласному бюджету на утримання Криворізької філії КЗ "Дніпропетровська обласна клінічна офтальмологічна лікарня"</t>
  </si>
  <si>
    <t>Обласному бюджету на виконання Програми виконання доручень виборців депутатами Дніпровської міської ради VII скликання на 2016-2020 роки</t>
  </si>
  <si>
    <t>Обласному бюджету на придбання медикаментів, реагентів та витратних матеріалів для КЗ "Міжобласний центр медичної генетики і пренатальної діагностики імені П.М.Веропотвеляна "ДОР"</t>
  </si>
  <si>
    <t>Субвенція з місцевого бюджету 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</si>
  <si>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</si>
  <si>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 xml:space="preserve">Кошти, отримані місцевими бюджетами з державного бюджету </t>
  </si>
  <si>
    <t xml:space="preserve">Надходження для фінансового забезпечення реалізації заходів, визначених пунктом 33 розділу VI "Прикінцеві та перехідні положення" Бюджетного кодексу України </t>
  </si>
  <si>
    <r>
      <t>Кошти, що передаються (отримуються) як компенсація з державного дорожнього фонду місцевим бюджетам за рахунок коштів, передбачених абзацом другим частини четвертої статті 24</t>
    </r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Бюджетного кодексу України</t>
    </r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</si>
  <si>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</si>
  <si>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</si>
  <si>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 розвиток дорожнього господарства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</si>
  <si>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 „Про статус ветеранів війни, гарантії їх соціального захисту”,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 „Про статус ветеранів війни, гарантії їх соціального захисту”, та які потребують поліпшення житлових умов 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</si>
  <si>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 на території інших держав, визначених в абзаці першому пункту 1 статті 10 Закону України “Про статус ветеранів війни, гарантії їх соціального захисту”, для осіб з інвалідністю I-II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“Про статус ветеранів війни, гарантії їх соціального захисту”,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</si>
  <si>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</si>
  <si>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 капітальний ремонт об'єктів соціально-культурної сфери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</si>
  <si>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</si>
  <si>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Обласному бюджету на поточний ремонт санітарних автомобілів КЗ "Криворізька станція швидкої медичної допомоги"ДОР"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</si>
  <si>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</si>
  <si>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</si>
  <si>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Обласному бюджету на поточний ремонт санітарних автомобілів КЗ "Обласний центр екстреної медичної допомоги та медичних катастроф"ДОР"</t>
  </si>
  <si>
    <t>Субвенція з місцевого бюджету на здійснення природоохоронних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</si>
</sst>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1" formatCode="#,##0.0000"/>
  </numFmts>
  <fonts count="14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4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left" vertical="top" wrapText="1"/>
    </xf>
    <xf numFmtId="191" fontId="1" fillId="0" borderId="0" xfId="0" applyNumberFormat="1" applyFont="1" applyFill="1" applyAlignment="1">
      <alignment vertical="center"/>
    </xf>
    <xf numFmtId="4" fontId="5" fillId="0" borderId="2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4" fontId="1" fillId="0" borderId="4" xfId="0" applyNumberFormat="1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" fontId="11" fillId="0" borderId="2" xfId="0" applyNumberFormat="1" applyFont="1" applyFill="1" applyBorder="1" applyAlignment="1">
      <alignment horizontal="right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Alignment="1">
      <alignment vertical="center"/>
    </xf>
    <xf numFmtId="4" fontId="6" fillId="0" borderId="6" xfId="0" applyNumberFormat="1" applyFont="1" applyFill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right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4" fontId="7" fillId="0" borderId="14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 wrapText="1"/>
    </xf>
    <xf numFmtId="4" fontId="6" fillId="0" borderId="14" xfId="0" applyNumberFormat="1" applyFont="1" applyFill="1" applyBorder="1" applyAlignment="1">
      <alignment horizontal="right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right" vertical="top" wrapText="1"/>
    </xf>
    <xf numFmtId="1" fontId="5" fillId="0" borderId="19" xfId="0" applyNumberFormat="1" applyFont="1" applyFill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1" fontId="13" fillId="0" borderId="12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05" name="Text Box 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06" name="Text Box 2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07" name="Text Box 3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08" name="Text Box 4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09" name="Text Box 5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10" name="Text Box 6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11" name="Text Box 7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12" name="Text Box 8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13" name="Text Box 9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14" name="Text Box 10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15" name="Text Box 1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16" name="Text Box 12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17" name="Text Box 13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18" name="Text Box 14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19" name="Text Box 15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120" name="Text Box 16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8"/>
  <sheetViews>
    <sheetView showZeros="0" tabSelected="1" view="pageBreakPreview" zoomScale="70" zoomScaleNormal="75" zoomScaleSheetLayoutView="100" workbookViewId="0">
      <pane xSplit="1" ySplit="7" topLeftCell="B127" activePane="bottomRight" state="frozen"/>
      <selection pane="topRight" activeCell="B1" sqref="B1"/>
      <selection pane="bottomLeft" activeCell="A9" sqref="A9"/>
      <selection pane="bottomRight" activeCell="I131" sqref="I131"/>
    </sheetView>
  </sheetViews>
  <sheetFormatPr defaultColWidth="8.85546875" defaultRowHeight="18.75" x14ac:dyDescent="0.3"/>
  <cols>
    <col min="1" max="1" width="13.42578125" style="1" customWidth="1"/>
    <col min="2" max="2" width="55.85546875" style="1" customWidth="1"/>
    <col min="3" max="3" width="27" style="2" customWidth="1"/>
    <col min="4" max="4" width="26.42578125" style="2" customWidth="1"/>
    <col min="5" max="5" width="23.85546875" style="2" customWidth="1"/>
    <col min="6" max="6" width="23" style="2" customWidth="1"/>
    <col min="7" max="7" width="19.7109375" style="1" customWidth="1"/>
    <col min="8" max="8" width="15.85546875" style="1" customWidth="1"/>
    <col min="9" max="9" width="25.28515625" style="1" customWidth="1"/>
    <col min="10" max="10" width="19.42578125" style="1" customWidth="1"/>
    <col min="11" max="16384" width="8.85546875" style="1"/>
  </cols>
  <sheetData>
    <row r="1" spans="1:27" ht="26.25" customHeight="1" x14ac:dyDescent="0.4">
      <c r="A1" s="3"/>
      <c r="B1" s="3"/>
      <c r="C1" s="4"/>
      <c r="D1" s="66" t="s">
        <v>97</v>
      </c>
      <c r="E1" s="66"/>
      <c r="F1" s="66"/>
    </row>
    <row r="2" spans="1:27" ht="26.25" customHeight="1" x14ac:dyDescent="0.4">
      <c r="A2" s="3"/>
      <c r="B2" s="3"/>
      <c r="C2" s="4"/>
      <c r="D2" s="66" t="s">
        <v>86</v>
      </c>
      <c r="E2" s="66"/>
      <c r="F2" s="66"/>
    </row>
    <row r="3" spans="1:27" ht="26.25" customHeight="1" x14ac:dyDescent="0.4">
      <c r="A3" s="3"/>
      <c r="B3" s="3"/>
      <c r="E3" s="65"/>
      <c r="F3" s="65"/>
    </row>
    <row r="4" spans="1:27" ht="26.25" customHeight="1" x14ac:dyDescent="0.35">
      <c r="A4" s="68" t="s">
        <v>87</v>
      </c>
      <c r="B4" s="68"/>
      <c r="C4" s="68"/>
      <c r="D4" s="68"/>
      <c r="E4" s="68"/>
      <c r="F4" s="68"/>
    </row>
    <row r="5" spans="1:27" ht="26.25" x14ac:dyDescent="0.4">
      <c r="A5" s="3"/>
      <c r="B5" s="3"/>
      <c r="D5" s="5"/>
      <c r="E5" s="5"/>
      <c r="F5" s="6" t="s">
        <v>0</v>
      </c>
    </row>
    <row r="6" spans="1:27" ht="25.5" customHeight="1" x14ac:dyDescent="0.3">
      <c r="A6" s="69" t="s">
        <v>1</v>
      </c>
      <c r="B6" s="71" t="s">
        <v>2</v>
      </c>
      <c r="C6" s="73" t="s">
        <v>84</v>
      </c>
      <c r="D6" s="73" t="s">
        <v>3</v>
      </c>
      <c r="E6" s="73" t="s">
        <v>4</v>
      </c>
      <c r="F6" s="75"/>
    </row>
    <row r="7" spans="1:27" ht="44.25" customHeight="1" x14ac:dyDescent="0.3">
      <c r="A7" s="70"/>
      <c r="B7" s="72"/>
      <c r="C7" s="74"/>
      <c r="D7" s="74"/>
      <c r="E7" s="7" t="s">
        <v>84</v>
      </c>
      <c r="F7" s="47" t="s">
        <v>85</v>
      </c>
    </row>
    <row r="8" spans="1:27" ht="20.25" x14ac:dyDescent="0.3">
      <c r="A8" s="48">
        <v>10000000</v>
      </c>
      <c r="B8" s="25" t="s">
        <v>5</v>
      </c>
      <c r="C8" s="31">
        <f t="shared" ref="C8:C71" si="0">D8+E8</f>
        <v>5556978608.3099995</v>
      </c>
      <c r="D8" s="31">
        <f>D9+D25+D38</f>
        <v>5011511700</v>
      </c>
      <c r="E8" s="31">
        <f>E9+E25+E38</f>
        <v>545466908.30999994</v>
      </c>
      <c r="F8" s="49">
        <f>F9+F25+F38</f>
        <v>0</v>
      </c>
      <c r="G8" s="1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39.75" customHeight="1" x14ac:dyDescent="0.3">
      <c r="A9" s="50">
        <v>11000000</v>
      </c>
      <c r="B9" s="23" t="s">
        <v>6</v>
      </c>
      <c r="C9" s="32">
        <f>D9+E9</f>
        <v>4311628100</v>
      </c>
      <c r="D9" s="32">
        <f>D10+D15</f>
        <v>4311628100</v>
      </c>
      <c r="E9" s="33">
        <f>E10+E15</f>
        <v>0</v>
      </c>
      <c r="F9" s="51">
        <f>F10+F15</f>
        <v>0</v>
      </c>
      <c r="G9" s="1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1.75" customHeight="1" x14ac:dyDescent="0.3">
      <c r="A10" s="50">
        <v>11010000</v>
      </c>
      <c r="B10" s="23" t="s">
        <v>7</v>
      </c>
      <c r="C10" s="32">
        <f t="shared" si="0"/>
        <v>2695249500</v>
      </c>
      <c r="D10" s="32">
        <f>D11+D12+D13+D14</f>
        <v>2695249500</v>
      </c>
      <c r="E10" s="32">
        <f>E11+E12+E13+E14</f>
        <v>0</v>
      </c>
      <c r="F10" s="52">
        <f>F11+F12+F13+F14</f>
        <v>0</v>
      </c>
      <c r="G10" s="1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59.25" customHeight="1" x14ac:dyDescent="0.3">
      <c r="A11" s="50">
        <v>11010100</v>
      </c>
      <c r="B11" s="23" t="s">
        <v>8</v>
      </c>
      <c r="C11" s="32">
        <f t="shared" si="0"/>
        <v>2389163500</v>
      </c>
      <c r="D11" s="32">
        <v>2389163500</v>
      </c>
      <c r="E11" s="33">
        <v>0</v>
      </c>
      <c r="F11" s="51">
        <v>0</v>
      </c>
      <c r="G11" s="1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01.25" customHeight="1" x14ac:dyDescent="0.3">
      <c r="A12" s="50">
        <v>11010200</v>
      </c>
      <c r="B12" s="23" t="s">
        <v>9</v>
      </c>
      <c r="C12" s="32">
        <f t="shared" si="0"/>
        <v>113832700</v>
      </c>
      <c r="D12" s="32">
        <v>113832700</v>
      </c>
      <c r="E12" s="33">
        <v>0</v>
      </c>
      <c r="F12" s="51">
        <v>0</v>
      </c>
      <c r="G12" s="1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62.25" customHeight="1" x14ac:dyDescent="0.3">
      <c r="A13" s="50">
        <v>11010400</v>
      </c>
      <c r="B13" s="23" t="s">
        <v>10</v>
      </c>
      <c r="C13" s="32">
        <f t="shared" si="0"/>
        <v>163808800</v>
      </c>
      <c r="D13" s="32">
        <v>163808800</v>
      </c>
      <c r="E13" s="33">
        <v>0</v>
      </c>
      <c r="F13" s="51">
        <v>0</v>
      </c>
      <c r="G13" s="12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61.5" customHeight="1" x14ac:dyDescent="0.3">
      <c r="A14" s="50">
        <v>11010500</v>
      </c>
      <c r="B14" s="23" t="s">
        <v>11</v>
      </c>
      <c r="C14" s="32">
        <f t="shared" si="0"/>
        <v>28444500</v>
      </c>
      <c r="D14" s="32">
        <v>28444500</v>
      </c>
      <c r="E14" s="33">
        <v>0</v>
      </c>
      <c r="F14" s="51">
        <v>0</v>
      </c>
      <c r="G14" s="1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25.15" customHeight="1" x14ac:dyDescent="0.3">
      <c r="A15" s="50">
        <v>11020000</v>
      </c>
      <c r="B15" s="23" t="s">
        <v>12</v>
      </c>
      <c r="C15" s="32">
        <f>D15+E15</f>
        <v>1616378600</v>
      </c>
      <c r="D15" s="32">
        <f>D16+D17+D18+D20+D21+D22+D23+D24+D19</f>
        <v>1616378600</v>
      </c>
      <c r="E15" s="32">
        <f>E16+E17+E18+E20+E21+E22+E23+E24+E19</f>
        <v>0</v>
      </c>
      <c r="F15" s="52">
        <f>F16+F17+F18+F20+F21+F22+F23+F24+F19</f>
        <v>0</v>
      </c>
      <c r="G15" s="12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44.25" customHeight="1" x14ac:dyDescent="0.3">
      <c r="A16" s="50">
        <v>11020200</v>
      </c>
      <c r="B16" s="23" t="s">
        <v>13</v>
      </c>
      <c r="C16" s="32">
        <f t="shared" si="0"/>
        <v>6215300</v>
      </c>
      <c r="D16" s="32">
        <v>6215300</v>
      </c>
      <c r="E16" s="33"/>
      <c r="F16" s="51">
        <v>0</v>
      </c>
      <c r="G16" s="12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45" customHeight="1" x14ac:dyDescent="0.3">
      <c r="A17" s="50" t="s">
        <v>14</v>
      </c>
      <c r="B17" s="23" t="s">
        <v>15</v>
      </c>
      <c r="C17" s="32">
        <f t="shared" si="0"/>
        <v>38137900</v>
      </c>
      <c r="D17" s="32">
        <v>38137900</v>
      </c>
      <c r="E17" s="33"/>
      <c r="F17" s="51">
        <v>0</v>
      </c>
      <c r="G17" s="1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25.9" customHeight="1" x14ac:dyDescent="0.3">
      <c r="A18" s="50" t="s">
        <v>16</v>
      </c>
      <c r="B18" s="23" t="s">
        <v>17</v>
      </c>
      <c r="C18" s="32">
        <f t="shared" si="0"/>
        <v>53004700</v>
      </c>
      <c r="D18" s="32">
        <v>53004700</v>
      </c>
      <c r="E18" s="33">
        <v>0</v>
      </c>
      <c r="F18" s="51">
        <v>0</v>
      </c>
      <c r="G18" s="1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60.75" customHeight="1" x14ac:dyDescent="0.3">
      <c r="A19" s="50">
        <v>11020600</v>
      </c>
      <c r="B19" s="9" t="s">
        <v>78</v>
      </c>
      <c r="C19" s="32">
        <f t="shared" si="0"/>
        <v>5073000</v>
      </c>
      <c r="D19" s="32">
        <v>5073000</v>
      </c>
      <c r="E19" s="33">
        <v>0</v>
      </c>
      <c r="F19" s="51">
        <v>0</v>
      </c>
      <c r="G19" s="1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9.25" customHeight="1" x14ac:dyDescent="0.3">
      <c r="A20" s="50" t="s">
        <v>18</v>
      </c>
      <c r="B20" s="23" t="s">
        <v>19</v>
      </c>
      <c r="C20" s="32">
        <f t="shared" si="0"/>
        <v>3814600</v>
      </c>
      <c r="D20" s="32">
        <v>3814600</v>
      </c>
      <c r="E20" s="33">
        <v>0</v>
      </c>
      <c r="F20" s="51">
        <v>0</v>
      </c>
      <c r="G20" s="1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59.25" customHeight="1" x14ac:dyDescent="0.3">
      <c r="A21" s="50" t="s">
        <v>20</v>
      </c>
      <c r="B21" s="23" t="s">
        <v>75</v>
      </c>
      <c r="C21" s="32">
        <f t="shared" si="0"/>
        <v>97900</v>
      </c>
      <c r="D21" s="32">
        <v>97900</v>
      </c>
      <c r="E21" s="33">
        <v>0</v>
      </c>
      <c r="F21" s="51">
        <v>0</v>
      </c>
      <c r="G21" s="1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2.7" customHeight="1" x14ac:dyDescent="0.3">
      <c r="A22" s="50" t="s">
        <v>21</v>
      </c>
      <c r="B22" s="23" t="s">
        <v>22</v>
      </c>
      <c r="C22" s="32">
        <f t="shared" si="0"/>
        <v>1509563000</v>
      </c>
      <c r="D22" s="32">
        <v>1509563000</v>
      </c>
      <c r="E22" s="33">
        <v>0</v>
      </c>
      <c r="F22" s="51">
        <v>0</v>
      </c>
      <c r="G22" s="1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2.7" customHeight="1" x14ac:dyDescent="0.3">
      <c r="A23" s="50" t="s">
        <v>23</v>
      </c>
      <c r="B23" s="23" t="s">
        <v>24</v>
      </c>
      <c r="C23" s="32">
        <f t="shared" si="0"/>
        <v>900</v>
      </c>
      <c r="D23" s="32">
        <v>900</v>
      </c>
      <c r="E23" s="33">
        <v>0</v>
      </c>
      <c r="F23" s="51">
        <v>0</v>
      </c>
      <c r="G23" s="1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81" customHeight="1" x14ac:dyDescent="0.3">
      <c r="A24" s="50" t="s">
        <v>25</v>
      </c>
      <c r="B24" s="23" t="s">
        <v>26</v>
      </c>
      <c r="C24" s="32">
        <f t="shared" si="0"/>
        <v>471300</v>
      </c>
      <c r="D24" s="32">
        <v>471300</v>
      </c>
      <c r="E24" s="33">
        <v>0</v>
      </c>
      <c r="F24" s="51">
        <v>0</v>
      </c>
      <c r="G24" s="1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42.75" customHeight="1" x14ac:dyDescent="0.3">
      <c r="A25" s="50">
        <v>13000000</v>
      </c>
      <c r="B25" s="23" t="s">
        <v>27</v>
      </c>
      <c r="C25" s="32">
        <f t="shared" si="0"/>
        <v>699883600</v>
      </c>
      <c r="D25" s="32">
        <f>D26+D31+D36</f>
        <v>699883600</v>
      </c>
      <c r="E25" s="33">
        <f>SUM(E31)+E26+E36</f>
        <v>0</v>
      </c>
      <c r="F25" s="51">
        <f>SUM(F31)+F26+F36</f>
        <v>0</v>
      </c>
      <c r="G25" s="1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23.25" customHeight="1" x14ac:dyDescent="0.3">
      <c r="A26" s="50">
        <v>13020000</v>
      </c>
      <c r="B26" s="23" t="s">
        <v>28</v>
      </c>
      <c r="C26" s="32">
        <f t="shared" si="0"/>
        <v>111440200</v>
      </c>
      <c r="D26" s="32">
        <f>D27+D28+D29+D30</f>
        <v>111440200</v>
      </c>
      <c r="E26" s="33">
        <f>SUM(E27:E30)</f>
        <v>0</v>
      </c>
      <c r="F26" s="51">
        <f>SUM(F27:F30)</f>
        <v>0</v>
      </c>
      <c r="G26" s="1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11" customFormat="1" ht="60.75" customHeight="1" x14ac:dyDescent="0.3">
      <c r="A27" s="50">
        <v>13020100</v>
      </c>
      <c r="B27" s="23" t="s">
        <v>76</v>
      </c>
      <c r="C27" s="32">
        <f t="shared" si="0"/>
        <v>78440400</v>
      </c>
      <c r="D27" s="32">
        <v>78440400</v>
      </c>
      <c r="E27" s="33">
        <v>0</v>
      </c>
      <c r="F27" s="51">
        <v>0</v>
      </c>
      <c r="G27" s="12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s="11" customFormat="1" ht="39.75" customHeight="1" x14ac:dyDescent="0.3">
      <c r="A28" s="50">
        <v>13020300</v>
      </c>
      <c r="B28" s="23" t="s">
        <v>29</v>
      </c>
      <c r="C28" s="32">
        <f t="shared" si="0"/>
        <v>16898600</v>
      </c>
      <c r="D28" s="32">
        <v>16898600</v>
      </c>
      <c r="E28" s="33">
        <v>0</v>
      </c>
      <c r="F28" s="51">
        <v>0</v>
      </c>
      <c r="G28" s="1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s="11" customFormat="1" ht="61.5" customHeight="1" x14ac:dyDescent="0.3">
      <c r="A29" s="50">
        <v>13020400</v>
      </c>
      <c r="B29" s="23" t="s">
        <v>30</v>
      </c>
      <c r="C29" s="32">
        <f t="shared" si="0"/>
        <v>16077600</v>
      </c>
      <c r="D29" s="32">
        <v>16077600</v>
      </c>
      <c r="E29" s="33">
        <v>0</v>
      </c>
      <c r="F29" s="51">
        <v>0</v>
      </c>
      <c r="G29" s="12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80.25" customHeight="1" x14ac:dyDescent="0.3">
      <c r="A30" s="50">
        <v>13020600</v>
      </c>
      <c r="B30" s="23" t="s">
        <v>31</v>
      </c>
      <c r="C30" s="32">
        <f t="shared" si="0"/>
        <v>23600</v>
      </c>
      <c r="D30" s="32">
        <v>23600</v>
      </c>
      <c r="E30" s="33"/>
      <c r="F30" s="51"/>
      <c r="G30" s="1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26.25" customHeight="1" x14ac:dyDescent="0.3">
      <c r="A31" s="50">
        <v>13030000</v>
      </c>
      <c r="B31" s="23" t="s">
        <v>32</v>
      </c>
      <c r="C31" s="32">
        <f>D31+E31</f>
        <v>588252100</v>
      </c>
      <c r="D31" s="32">
        <f>D32+D33+D34+D35</f>
        <v>588252100</v>
      </c>
      <c r="E31" s="33">
        <f>E32</f>
        <v>0</v>
      </c>
      <c r="F31" s="51">
        <f>F32</f>
        <v>0</v>
      </c>
      <c r="G31" s="1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63.75" customHeight="1" x14ac:dyDescent="0.3">
      <c r="A32" s="50">
        <v>13030100</v>
      </c>
      <c r="B32" s="23" t="s">
        <v>33</v>
      </c>
      <c r="C32" s="34">
        <f>D32+E32</f>
        <v>571300300</v>
      </c>
      <c r="D32" s="34">
        <v>571300300</v>
      </c>
      <c r="E32" s="33">
        <v>0</v>
      </c>
      <c r="F32" s="51">
        <v>0</v>
      </c>
      <c r="G32" s="1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7.25" customHeight="1" x14ac:dyDescent="0.3">
      <c r="A33" s="50">
        <v>13030700</v>
      </c>
      <c r="B33" s="23" t="s">
        <v>88</v>
      </c>
      <c r="C33" s="34">
        <f>D33+E33</f>
        <v>765100</v>
      </c>
      <c r="D33" s="34">
        <v>765100</v>
      </c>
      <c r="E33" s="33"/>
      <c r="F33" s="51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47.25" customHeight="1" x14ac:dyDescent="0.3">
      <c r="A34" s="50">
        <v>13030800</v>
      </c>
      <c r="B34" s="23" t="s">
        <v>89</v>
      </c>
      <c r="C34" s="34">
        <f>D34+E34</f>
        <v>15112400</v>
      </c>
      <c r="D34" s="34">
        <v>15112400</v>
      </c>
      <c r="E34" s="33"/>
      <c r="F34" s="51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43.5" customHeight="1" x14ac:dyDescent="0.3">
      <c r="A35" s="50">
        <v>13030900</v>
      </c>
      <c r="B35" s="23" t="s">
        <v>90</v>
      </c>
      <c r="C35" s="34">
        <f>D35+E35</f>
        <v>1074300</v>
      </c>
      <c r="D35" s="34">
        <v>1074300</v>
      </c>
      <c r="E35" s="33"/>
      <c r="F35" s="51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28.5" customHeight="1" x14ac:dyDescent="0.3">
      <c r="A36" s="50">
        <v>13070000</v>
      </c>
      <c r="B36" s="23" t="s">
        <v>34</v>
      </c>
      <c r="C36" s="34">
        <f t="shared" si="0"/>
        <v>191300</v>
      </c>
      <c r="D36" s="34">
        <f>D37</f>
        <v>191300</v>
      </c>
      <c r="E36" s="35">
        <f>E37</f>
        <v>0</v>
      </c>
      <c r="F36" s="53">
        <f>F37</f>
        <v>0</v>
      </c>
      <c r="G36" s="1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40.5" customHeight="1" x14ac:dyDescent="0.3">
      <c r="A37" s="50">
        <v>13070200</v>
      </c>
      <c r="B37" s="23" t="s">
        <v>35</v>
      </c>
      <c r="C37" s="34">
        <f t="shared" si="0"/>
        <v>191300</v>
      </c>
      <c r="D37" s="34">
        <v>191300</v>
      </c>
      <c r="E37" s="33">
        <v>0</v>
      </c>
      <c r="F37" s="51">
        <v>0</v>
      </c>
      <c r="G37" s="12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4" customHeight="1" x14ac:dyDescent="0.3">
      <c r="A38" s="50">
        <v>19000000</v>
      </c>
      <c r="B38" s="23" t="s">
        <v>36</v>
      </c>
      <c r="C38" s="32">
        <f>D38+E38</f>
        <v>545466908.30999994</v>
      </c>
      <c r="D38" s="32">
        <f>D39+D43</f>
        <v>0</v>
      </c>
      <c r="E38" s="32">
        <f>E39+E43</f>
        <v>545466908.30999994</v>
      </c>
      <c r="F38" s="52">
        <f>F39+F43</f>
        <v>0</v>
      </c>
      <c r="G38" s="1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21" customHeight="1" x14ac:dyDescent="0.3">
      <c r="A39" s="50">
        <v>19010000</v>
      </c>
      <c r="B39" s="23" t="s">
        <v>37</v>
      </c>
      <c r="C39" s="32">
        <f t="shared" si="0"/>
        <v>300000000</v>
      </c>
      <c r="D39" s="32">
        <f>SUM(D40:D42)</f>
        <v>0</v>
      </c>
      <c r="E39" s="32">
        <f>E40+E41+E42</f>
        <v>300000000</v>
      </c>
      <c r="F39" s="52">
        <f>SUM(F40:F42)</f>
        <v>0</v>
      </c>
      <c r="G39" s="1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62.25" customHeight="1" x14ac:dyDescent="0.3">
      <c r="A40" s="50">
        <v>19010100</v>
      </c>
      <c r="B40" s="23" t="s">
        <v>38</v>
      </c>
      <c r="C40" s="32">
        <f t="shared" si="0"/>
        <v>144770600</v>
      </c>
      <c r="D40" s="32"/>
      <c r="E40" s="32">
        <v>144770600</v>
      </c>
      <c r="F40" s="52">
        <v>0</v>
      </c>
      <c r="G40" s="12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38.25" customHeight="1" x14ac:dyDescent="0.3">
      <c r="A41" s="50">
        <v>19010200</v>
      </c>
      <c r="B41" s="23" t="s">
        <v>39</v>
      </c>
      <c r="C41" s="32">
        <f t="shared" si="0"/>
        <v>12025800</v>
      </c>
      <c r="D41" s="32"/>
      <c r="E41" s="32">
        <v>12025800</v>
      </c>
      <c r="F41" s="52">
        <v>0</v>
      </c>
      <c r="G41" s="12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81.75" customHeight="1" x14ac:dyDescent="0.3">
      <c r="A42" s="50">
        <v>19010300</v>
      </c>
      <c r="B42" s="23" t="s">
        <v>40</v>
      </c>
      <c r="C42" s="32">
        <f>D42+E42</f>
        <v>143203600</v>
      </c>
      <c r="D42" s="32">
        <v>0</v>
      </c>
      <c r="E42" s="32">
        <v>143203600</v>
      </c>
      <c r="F42" s="52">
        <v>0</v>
      </c>
      <c r="G42" s="12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81.75" customHeight="1" x14ac:dyDescent="0.3">
      <c r="A43" s="50">
        <v>19020000</v>
      </c>
      <c r="B43" s="23" t="s">
        <v>127</v>
      </c>
      <c r="C43" s="32">
        <f>D43+E43</f>
        <v>245466908.31</v>
      </c>
      <c r="D43" s="32">
        <f>D44</f>
        <v>0</v>
      </c>
      <c r="E43" s="32">
        <f>E44+E45</f>
        <v>245466908.31</v>
      </c>
      <c r="F43" s="52">
        <f>F44</f>
        <v>0</v>
      </c>
      <c r="G43" s="12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37.5" x14ac:dyDescent="0.3">
      <c r="A44" s="50">
        <v>19020200</v>
      </c>
      <c r="B44" s="23" t="s">
        <v>126</v>
      </c>
      <c r="C44" s="32">
        <f>D44+E44</f>
        <v>245309299.46000001</v>
      </c>
      <c r="D44" s="32"/>
      <c r="E44" s="32">
        <v>245309299.46000001</v>
      </c>
      <c r="F44" s="52"/>
      <c r="G44" s="12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02" customHeight="1" x14ac:dyDescent="0.3">
      <c r="A45" s="50">
        <v>19020300</v>
      </c>
      <c r="B45" s="41" t="s">
        <v>128</v>
      </c>
      <c r="C45" s="32">
        <f>D45+E45</f>
        <v>157608.85</v>
      </c>
      <c r="D45" s="32"/>
      <c r="E45" s="32">
        <v>157608.85</v>
      </c>
      <c r="F45" s="52"/>
      <c r="G45" s="12"/>
      <c r="H45" s="12"/>
      <c r="I45" s="12"/>
      <c r="J45" s="12"/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20.25" x14ac:dyDescent="0.3">
      <c r="A46" s="48">
        <v>20000000</v>
      </c>
      <c r="B46" s="27" t="s">
        <v>41</v>
      </c>
      <c r="C46" s="40">
        <f t="shared" si="0"/>
        <v>366609506</v>
      </c>
      <c r="D46" s="37">
        <f>D47+D54+D67+D73</f>
        <v>145680795</v>
      </c>
      <c r="E46" s="37">
        <f>E47+E54+E67+E73</f>
        <v>220928711</v>
      </c>
      <c r="F46" s="54">
        <f>F47+F54+F67+F73</f>
        <v>0</v>
      </c>
      <c r="G46" s="12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37.5" x14ac:dyDescent="0.3">
      <c r="A47" s="50">
        <v>21000000</v>
      </c>
      <c r="B47" s="23" t="s">
        <v>42</v>
      </c>
      <c r="C47" s="32">
        <f t="shared" si="0"/>
        <v>59899900</v>
      </c>
      <c r="D47" s="32">
        <f>D48+D51+D53+D50</f>
        <v>50404900</v>
      </c>
      <c r="E47" s="32">
        <f>E48+E51+E53+E50</f>
        <v>9495000</v>
      </c>
      <c r="F47" s="52">
        <f>F48+F51+F53+F50</f>
        <v>0</v>
      </c>
      <c r="G47" s="12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35.75" customHeight="1" x14ac:dyDescent="0.3">
      <c r="A48" s="50">
        <v>21010000</v>
      </c>
      <c r="B48" s="23" t="s">
        <v>43</v>
      </c>
      <c r="C48" s="32">
        <f t="shared" si="0"/>
        <v>4900</v>
      </c>
      <c r="D48" s="32">
        <f>D49</f>
        <v>4900</v>
      </c>
      <c r="E48" s="32"/>
      <c r="F48" s="52"/>
      <c r="G48" s="12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83.25" customHeight="1" x14ac:dyDescent="0.3">
      <c r="A49" s="50">
        <v>21010300</v>
      </c>
      <c r="B49" s="23" t="s">
        <v>44</v>
      </c>
      <c r="C49" s="32">
        <f t="shared" si="0"/>
        <v>4900</v>
      </c>
      <c r="D49" s="32">
        <v>4900</v>
      </c>
      <c r="E49" s="32">
        <v>0</v>
      </c>
      <c r="F49" s="52">
        <v>0</v>
      </c>
      <c r="G49" s="12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45" customHeight="1" x14ac:dyDescent="0.3">
      <c r="A50" s="50">
        <v>21050000</v>
      </c>
      <c r="B50" s="23" t="s">
        <v>82</v>
      </c>
      <c r="C50" s="32">
        <f t="shared" si="0"/>
        <v>50000000</v>
      </c>
      <c r="D50" s="32">
        <v>50000000</v>
      </c>
      <c r="E50" s="32">
        <v>0</v>
      </c>
      <c r="F50" s="52">
        <v>0</v>
      </c>
      <c r="G50" s="12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22.5" customHeight="1" x14ac:dyDescent="0.3">
      <c r="A51" s="50">
        <v>21080000</v>
      </c>
      <c r="B51" s="23" t="s">
        <v>45</v>
      </c>
      <c r="C51" s="32">
        <f t="shared" si="0"/>
        <v>400000</v>
      </c>
      <c r="D51" s="32">
        <f>D52</f>
        <v>400000</v>
      </c>
      <c r="E51" s="32"/>
      <c r="F51" s="52"/>
      <c r="G51" s="12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23.25" customHeight="1" x14ac:dyDescent="0.3">
      <c r="A52" s="50">
        <v>21080500</v>
      </c>
      <c r="B52" s="23" t="s">
        <v>46</v>
      </c>
      <c r="C52" s="32">
        <f t="shared" si="0"/>
        <v>400000</v>
      </c>
      <c r="D52" s="32">
        <v>400000</v>
      </c>
      <c r="E52" s="32"/>
      <c r="F52" s="52"/>
      <c r="G52" s="12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59.25" customHeight="1" x14ac:dyDescent="0.3">
      <c r="A53" s="50">
        <v>21110000</v>
      </c>
      <c r="B53" s="23" t="s">
        <v>47</v>
      </c>
      <c r="C53" s="32">
        <f t="shared" si="0"/>
        <v>9495000</v>
      </c>
      <c r="D53" s="32"/>
      <c r="E53" s="32">
        <v>9495000</v>
      </c>
      <c r="F53" s="52">
        <v>0</v>
      </c>
      <c r="G53" s="12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42" customHeight="1" x14ac:dyDescent="0.3">
      <c r="A54" s="50">
        <v>22000000</v>
      </c>
      <c r="B54" s="23" t="s">
        <v>48</v>
      </c>
      <c r="C54" s="32">
        <f t="shared" si="0"/>
        <v>93075895</v>
      </c>
      <c r="D54" s="32">
        <f>D55+D64+D66</f>
        <v>93075895</v>
      </c>
      <c r="E54" s="32"/>
      <c r="F54" s="52"/>
      <c r="G54" s="12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21.75" customHeight="1" x14ac:dyDescent="0.3">
      <c r="A55" s="50">
        <v>22010000</v>
      </c>
      <c r="B55" s="23" t="s">
        <v>49</v>
      </c>
      <c r="C55" s="32">
        <f t="shared" si="0"/>
        <v>87729995</v>
      </c>
      <c r="D55" s="32">
        <f>D56+D57+D58+D59+D60+D61+D62+D63</f>
        <v>87729995</v>
      </c>
      <c r="E55" s="32"/>
      <c r="F55" s="5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05.75" customHeight="1" x14ac:dyDescent="0.3">
      <c r="A56" s="50">
        <v>22010200</v>
      </c>
      <c r="B56" s="23" t="s">
        <v>50</v>
      </c>
      <c r="C56" s="32">
        <f t="shared" si="0"/>
        <v>29875</v>
      </c>
      <c r="D56" s="32">
        <v>29875</v>
      </c>
      <c r="E56" s="32">
        <v>0</v>
      </c>
      <c r="F56" s="52">
        <v>0</v>
      </c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59.25" customHeight="1" x14ac:dyDescent="0.3">
      <c r="A57" s="50">
        <v>22010500</v>
      </c>
      <c r="B57" s="23" t="s">
        <v>51</v>
      </c>
      <c r="C57" s="32">
        <f t="shared" si="0"/>
        <v>14820</v>
      </c>
      <c r="D57" s="32">
        <v>14820</v>
      </c>
      <c r="E57" s="32">
        <v>0</v>
      </c>
      <c r="F57" s="52">
        <v>0</v>
      </c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58.5" customHeight="1" x14ac:dyDescent="0.3">
      <c r="A58" s="50">
        <v>22010600</v>
      </c>
      <c r="B58" s="23" t="s">
        <v>52</v>
      </c>
      <c r="C58" s="32">
        <f t="shared" si="0"/>
        <v>3120</v>
      </c>
      <c r="D58" s="32">
        <v>3120</v>
      </c>
      <c r="E58" s="32">
        <v>0</v>
      </c>
      <c r="F58" s="52">
        <v>0</v>
      </c>
      <c r="G58" s="12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59.25" customHeight="1" x14ac:dyDescent="0.3">
      <c r="A59" s="50">
        <v>22010700</v>
      </c>
      <c r="B59" s="23" t="s">
        <v>53</v>
      </c>
      <c r="C59" s="32">
        <f t="shared" si="0"/>
        <v>20280</v>
      </c>
      <c r="D59" s="32">
        <v>20280</v>
      </c>
      <c r="E59" s="32"/>
      <c r="F59" s="52"/>
      <c r="G59" s="12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81" customHeight="1" x14ac:dyDescent="0.3">
      <c r="A60" s="50">
        <v>22010900</v>
      </c>
      <c r="B60" s="23" t="s">
        <v>83</v>
      </c>
      <c r="C60" s="32">
        <f t="shared" si="0"/>
        <v>200000</v>
      </c>
      <c r="D60" s="32">
        <v>200000</v>
      </c>
      <c r="E60" s="32"/>
      <c r="F60" s="52"/>
      <c r="G60" s="12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59.25" customHeight="1" x14ac:dyDescent="0.3">
      <c r="A61" s="50">
        <v>22011000</v>
      </c>
      <c r="B61" s="23" t="s">
        <v>54</v>
      </c>
      <c r="C61" s="32">
        <f t="shared" si="0"/>
        <v>22106500</v>
      </c>
      <c r="D61" s="32">
        <v>22106500</v>
      </c>
      <c r="E61" s="32">
        <v>0</v>
      </c>
      <c r="F61" s="52">
        <v>0</v>
      </c>
      <c r="G61" s="12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66" customHeight="1" x14ac:dyDescent="0.3">
      <c r="A62" s="50">
        <v>22011100</v>
      </c>
      <c r="B62" s="23" t="s">
        <v>55</v>
      </c>
      <c r="C62" s="32">
        <f t="shared" si="0"/>
        <v>63055400</v>
      </c>
      <c r="D62" s="32">
        <v>63055400</v>
      </c>
      <c r="E62" s="32">
        <v>0</v>
      </c>
      <c r="F62" s="52">
        <v>0</v>
      </c>
      <c r="G62" s="12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41.25" customHeight="1" x14ac:dyDescent="0.3">
      <c r="A63" s="50">
        <v>22011800</v>
      </c>
      <c r="B63" s="23" t="s">
        <v>56</v>
      </c>
      <c r="C63" s="32">
        <f t="shared" si="0"/>
        <v>2300000</v>
      </c>
      <c r="D63" s="32">
        <v>2300000</v>
      </c>
      <c r="E63" s="32">
        <v>0</v>
      </c>
      <c r="F63" s="52">
        <v>0</v>
      </c>
      <c r="G63" s="12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63" customHeight="1" x14ac:dyDescent="0.3">
      <c r="A64" s="50">
        <v>22080000</v>
      </c>
      <c r="B64" s="23" t="s">
        <v>57</v>
      </c>
      <c r="C64" s="32">
        <f t="shared" si="0"/>
        <v>5145900</v>
      </c>
      <c r="D64" s="32">
        <f>D65</f>
        <v>5145900</v>
      </c>
      <c r="E64" s="32"/>
      <c r="F64" s="52"/>
      <c r="G64" s="12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79.5" customHeight="1" x14ac:dyDescent="0.3">
      <c r="A65" s="50">
        <v>22080400</v>
      </c>
      <c r="B65" s="23" t="s">
        <v>58</v>
      </c>
      <c r="C65" s="32">
        <f t="shared" si="0"/>
        <v>5145900</v>
      </c>
      <c r="D65" s="32">
        <v>5145900</v>
      </c>
      <c r="E65" s="32">
        <v>0</v>
      </c>
      <c r="F65" s="52">
        <v>0</v>
      </c>
      <c r="G65" s="12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23.75" customHeight="1" x14ac:dyDescent="0.3">
      <c r="A66" s="50">
        <v>22130000</v>
      </c>
      <c r="B66" s="23" t="s">
        <v>99</v>
      </c>
      <c r="C66" s="32">
        <f t="shared" si="0"/>
        <v>200000</v>
      </c>
      <c r="D66" s="32">
        <v>200000</v>
      </c>
      <c r="E66" s="32">
        <v>0</v>
      </c>
      <c r="F66" s="52">
        <v>0</v>
      </c>
      <c r="G66" s="12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26.25" customHeight="1" x14ac:dyDescent="0.3">
      <c r="A67" s="50">
        <v>24000000</v>
      </c>
      <c r="B67" s="23" t="s">
        <v>59</v>
      </c>
      <c r="C67" s="32">
        <f t="shared" si="0"/>
        <v>2576245</v>
      </c>
      <c r="D67" s="32">
        <f>D68+D71</f>
        <v>2200000</v>
      </c>
      <c r="E67" s="32">
        <f>E68+E71</f>
        <v>376245</v>
      </c>
      <c r="F67" s="52">
        <f>F68+F71</f>
        <v>0</v>
      </c>
      <c r="G67" s="12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9.25" customHeight="1" x14ac:dyDescent="0.3">
      <c r="A68" s="50">
        <v>24060000</v>
      </c>
      <c r="B68" s="23" t="s">
        <v>46</v>
      </c>
      <c r="C68" s="32">
        <f t="shared" si="0"/>
        <v>2524900</v>
      </c>
      <c r="D68" s="32">
        <f>D69+D70</f>
        <v>2200000</v>
      </c>
      <c r="E68" s="32">
        <f>E69+E70</f>
        <v>324900</v>
      </c>
      <c r="F68" s="52"/>
      <c r="G68" s="12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21.75" customHeight="1" x14ac:dyDescent="0.3">
      <c r="A69" s="50">
        <v>24060300</v>
      </c>
      <c r="B69" s="23" t="s">
        <v>46</v>
      </c>
      <c r="C69" s="32">
        <f t="shared" si="0"/>
        <v>2200000</v>
      </c>
      <c r="D69" s="32">
        <v>2200000</v>
      </c>
      <c r="E69" s="32"/>
      <c r="F69" s="52">
        <v>0</v>
      </c>
      <c r="G69" s="12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79.5" customHeight="1" x14ac:dyDescent="0.3">
      <c r="A70" s="50">
        <v>24062100</v>
      </c>
      <c r="B70" s="23" t="s">
        <v>60</v>
      </c>
      <c r="C70" s="32">
        <f t="shared" si="0"/>
        <v>324900</v>
      </c>
      <c r="D70" s="32"/>
      <c r="E70" s="32">
        <v>324900</v>
      </c>
      <c r="F70" s="52"/>
      <c r="G70" s="12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36" customHeight="1" x14ac:dyDescent="0.3">
      <c r="A71" s="50">
        <v>24110000</v>
      </c>
      <c r="B71" s="23" t="s">
        <v>61</v>
      </c>
      <c r="C71" s="32">
        <f t="shared" si="0"/>
        <v>51345</v>
      </c>
      <c r="D71" s="32"/>
      <c r="E71" s="32">
        <f>E72</f>
        <v>51345</v>
      </c>
      <c r="F71" s="52"/>
      <c r="G71" s="12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98.25" customHeight="1" x14ac:dyDescent="0.3">
      <c r="A72" s="50">
        <v>24110900</v>
      </c>
      <c r="B72" s="23" t="s">
        <v>77</v>
      </c>
      <c r="C72" s="32">
        <f t="shared" ref="C72:C81" si="1">D72+E72</f>
        <v>51345</v>
      </c>
      <c r="D72" s="32"/>
      <c r="E72" s="32">
        <v>51345</v>
      </c>
      <c r="F72" s="52"/>
      <c r="G72" s="12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30.75" customHeight="1" x14ac:dyDescent="0.3">
      <c r="A73" s="50">
        <v>25000000</v>
      </c>
      <c r="B73" s="23" t="s">
        <v>62</v>
      </c>
      <c r="C73" s="32">
        <f t="shared" si="1"/>
        <v>211057466</v>
      </c>
      <c r="D73" s="32"/>
      <c r="E73" s="32">
        <f>E74+E79</f>
        <v>211057466</v>
      </c>
      <c r="F73" s="52"/>
      <c r="G73" s="12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59.25" customHeight="1" x14ac:dyDescent="0.3">
      <c r="A74" s="50">
        <v>25010000</v>
      </c>
      <c r="B74" s="23" t="s">
        <v>63</v>
      </c>
      <c r="C74" s="32">
        <f t="shared" si="1"/>
        <v>154873080</v>
      </c>
      <c r="D74" s="32"/>
      <c r="E74" s="32">
        <f>E75+E76+E77+E78</f>
        <v>154873080</v>
      </c>
      <c r="F74" s="52"/>
      <c r="G74" s="12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47.25" customHeight="1" x14ac:dyDescent="0.3">
      <c r="A75" s="50">
        <v>25010100</v>
      </c>
      <c r="B75" s="23" t="s">
        <v>64</v>
      </c>
      <c r="C75" s="32">
        <f t="shared" si="1"/>
        <v>107617855</v>
      </c>
      <c r="D75" s="32"/>
      <c r="E75" s="32">
        <v>107617855</v>
      </c>
      <c r="F75" s="52"/>
      <c r="G75" s="12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42" customHeight="1" x14ac:dyDescent="0.3">
      <c r="A76" s="50">
        <v>25010200</v>
      </c>
      <c r="B76" s="23" t="s">
        <v>65</v>
      </c>
      <c r="C76" s="32">
        <f t="shared" si="1"/>
        <v>39244537</v>
      </c>
      <c r="D76" s="32"/>
      <c r="E76" s="32">
        <v>39244537</v>
      </c>
      <c r="F76" s="52"/>
      <c r="G76" s="12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21.75" customHeight="1" x14ac:dyDescent="0.3">
      <c r="A77" s="50">
        <v>25010300</v>
      </c>
      <c r="B77" s="23" t="s">
        <v>66</v>
      </c>
      <c r="C77" s="32">
        <f t="shared" si="1"/>
        <v>7785488</v>
      </c>
      <c r="D77" s="32"/>
      <c r="E77" s="32">
        <v>7785488</v>
      </c>
      <c r="F77" s="52"/>
      <c r="G77" s="12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59.25" customHeight="1" x14ac:dyDescent="0.3">
      <c r="A78" s="50">
        <v>25010400</v>
      </c>
      <c r="B78" s="23" t="s">
        <v>67</v>
      </c>
      <c r="C78" s="32">
        <f t="shared" si="1"/>
        <v>225200</v>
      </c>
      <c r="D78" s="32"/>
      <c r="E78" s="32">
        <v>225200</v>
      </c>
      <c r="F78" s="52"/>
      <c r="G78" s="12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customHeight="1" x14ac:dyDescent="0.3">
      <c r="A79" s="50">
        <v>25020000</v>
      </c>
      <c r="B79" s="23" t="s">
        <v>68</v>
      </c>
      <c r="C79" s="32">
        <f t="shared" si="1"/>
        <v>56184386</v>
      </c>
      <c r="D79" s="32"/>
      <c r="E79" s="32">
        <f>E80+E81</f>
        <v>56184386</v>
      </c>
      <c r="F79" s="52"/>
      <c r="G79" s="12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x14ac:dyDescent="0.3">
      <c r="A80" s="50">
        <v>25020100</v>
      </c>
      <c r="B80" s="23" t="s">
        <v>69</v>
      </c>
      <c r="C80" s="32">
        <f t="shared" si="1"/>
        <v>41000</v>
      </c>
      <c r="D80" s="32"/>
      <c r="E80" s="32">
        <v>41000</v>
      </c>
      <c r="F80" s="52"/>
      <c r="G80" s="12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77" customHeight="1" x14ac:dyDescent="0.3">
      <c r="A81" s="50">
        <v>25020200</v>
      </c>
      <c r="B81" s="23" t="s">
        <v>70</v>
      </c>
      <c r="C81" s="32">
        <f t="shared" si="1"/>
        <v>56143386</v>
      </c>
      <c r="D81" s="32"/>
      <c r="E81" s="32">
        <v>56143386</v>
      </c>
      <c r="F81" s="52"/>
      <c r="G81" s="12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24.75" customHeight="1" x14ac:dyDescent="0.3">
      <c r="A82" s="50"/>
      <c r="B82" s="24" t="s">
        <v>71</v>
      </c>
      <c r="C82" s="40">
        <f>SUM(C8,C46)</f>
        <v>5923588114.3099995</v>
      </c>
      <c r="D82" s="40">
        <f>SUM(D8,D46)</f>
        <v>5157192495</v>
      </c>
      <c r="E82" s="40">
        <f>SUM(E8,E46)</f>
        <v>766395619.30999994</v>
      </c>
      <c r="F82" s="55">
        <f>SUM(F8,F46)</f>
        <v>0</v>
      </c>
      <c r="G82" s="12"/>
      <c r="H82" s="12"/>
      <c r="I82" s="12"/>
      <c r="J82" s="12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23.25" customHeight="1" x14ac:dyDescent="0.3">
      <c r="A83" s="48">
        <v>40000000</v>
      </c>
      <c r="B83" s="24" t="s">
        <v>72</v>
      </c>
      <c r="C83" s="40">
        <f>SUM(D83,E83)</f>
        <v>15378388352</v>
      </c>
      <c r="D83" s="40">
        <f>D84</f>
        <v>14008598580</v>
      </c>
      <c r="E83" s="40">
        <f>E84</f>
        <v>1369789772</v>
      </c>
      <c r="F83" s="55">
        <f>F84</f>
        <v>727126872</v>
      </c>
      <c r="G83" s="12"/>
      <c r="H83" s="12"/>
      <c r="I83" s="12"/>
      <c r="J83" s="12"/>
      <c r="K83" s="1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23.25" customHeight="1" x14ac:dyDescent="0.3">
      <c r="A84" s="50">
        <v>41000000</v>
      </c>
      <c r="B84" s="23" t="s">
        <v>73</v>
      </c>
      <c r="C84" s="32">
        <f>SUM(D84,E84)</f>
        <v>15378388352</v>
      </c>
      <c r="D84" s="32">
        <f>D85+D87+D112</f>
        <v>14008598580</v>
      </c>
      <c r="E84" s="32">
        <f>E85+E87+E112</f>
        <v>1369789772</v>
      </c>
      <c r="F84" s="52">
        <f>F85+F87+F112</f>
        <v>727126872</v>
      </c>
      <c r="G84" s="12"/>
      <c r="H84" s="12"/>
      <c r="I84" s="12"/>
      <c r="J84" s="12"/>
      <c r="K84" s="1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23.25" customHeight="1" x14ac:dyDescent="0.3">
      <c r="A85" s="50">
        <v>41020000</v>
      </c>
      <c r="B85" s="23" t="s">
        <v>79</v>
      </c>
      <c r="C85" s="32">
        <f>D85+E85</f>
        <v>961455100</v>
      </c>
      <c r="D85" s="32">
        <f>D86</f>
        <v>961455100</v>
      </c>
      <c r="E85" s="32">
        <f>E86</f>
        <v>0</v>
      </c>
      <c r="F85" s="52">
        <f>F86</f>
        <v>0</v>
      </c>
      <c r="G85" s="12"/>
      <c r="H85" s="12"/>
      <c r="I85" s="12"/>
      <c r="J85" s="12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85.5" customHeight="1" x14ac:dyDescent="0.3">
      <c r="A86" s="50">
        <v>41020200</v>
      </c>
      <c r="B86" s="9" t="s">
        <v>100</v>
      </c>
      <c r="C86" s="32">
        <f>SUM(D86,E86)</f>
        <v>961455100</v>
      </c>
      <c r="D86" s="32">
        <v>961455100</v>
      </c>
      <c r="E86" s="32"/>
      <c r="F86" s="52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21.75" customHeight="1" x14ac:dyDescent="0.3">
      <c r="A87" s="50">
        <v>41030000</v>
      </c>
      <c r="B87" s="23" t="s">
        <v>74</v>
      </c>
      <c r="C87" s="32">
        <f>C89+C90+C91+C93+C95+C96+C98+C99+C100+C102+C103+C105+C111+C109+C108+C104+C92+C97+C110+C106+C107+C101+C94+C88</f>
        <v>14215302214</v>
      </c>
      <c r="D87" s="32">
        <f>D89+D90+D91+D93+D95+D96+D98+D99+D100+D102+D103+D105+D111+D109+D108+D104+D92+D97+D110+D106+D107+D101+D94+D88</f>
        <v>13029353451</v>
      </c>
      <c r="E87" s="32">
        <f>E89+E90+E91+E93+E95+E96+E98+E99+E100+E102+E103+E105+E111+E109+E108+E104+E92+E97+E110+E106+E107+E101+E94+E88</f>
        <v>1185948763</v>
      </c>
      <c r="F87" s="52">
        <f>F89+F90+F91+F93+F95+F96+F98+F99+F100+F102+F103+F105+F111+F109+F108+F104+F92+F97+F110+F106+F107+F101+F94+F88</f>
        <v>573285863</v>
      </c>
      <c r="G87" s="12"/>
      <c r="H87" s="12"/>
      <c r="I87" s="12"/>
      <c r="J87" s="12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s="29" customFormat="1" ht="327.75" customHeight="1" x14ac:dyDescent="0.3">
      <c r="A88" s="50">
        <v>41030500</v>
      </c>
      <c r="B88" s="9" t="s">
        <v>138</v>
      </c>
      <c r="C88" s="32">
        <f>D88+E88</f>
        <v>3002084</v>
      </c>
      <c r="D88" s="32">
        <v>3002084</v>
      </c>
      <c r="E88" s="32"/>
      <c r="F88" s="52"/>
      <c r="G88" s="44"/>
      <c r="H88" s="44"/>
      <c r="I88" s="44"/>
      <c r="J88" s="44"/>
      <c r="K88" s="44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268.5" customHeight="1" x14ac:dyDescent="0.3">
      <c r="A89" s="50">
        <v>41030600</v>
      </c>
      <c r="B89" s="23" t="s">
        <v>102</v>
      </c>
      <c r="C89" s="32">
        <f>SUM(D89,E89)</f>
        <v>4252710900</v>
      </c>
      <c r="D89" s="32">
        <v>4252710900</v>
      </c>
      <c r="E89" s="32"/>
      <c r="F89" s="52"/>
      <c r="G89" s="12"/>
      <c r="H89" s="8"/>
      <c r="I89" s="26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77.75" customHeight="1" x14ac:dyDescent="0.3">
      <c r="A90" s="50">
        <v>41030800</v>
      </c>
      <c r="B90" s="23" t="s">
        <v>103</v>
      </c>
      <c r="C90" s="32">
        <f>SUM(D90,E90)</f>
        <v>5455127500</v>
      </c>
      <c r="D90" s="32">
        <v>5455127500</v>
      </c>
      <c r="E90" s="32"/>
      <c r="F90" s="52"/>
      <c r="G90" s="12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97.5" customHeight="1" x14ac:dyDescent="0.3">
      <c r="A91" s="50">
        <v>41031000</v>
      </c>
      <c r="B91" s="23" t="s">
        <v>104</v>
      </c>
      <c r="C91" s="32">
        <f>SUM(D91,E91)</f>
        <v>49732100</v>
      </c>
      <c r="D91" s="32">
        <v>49732100</v>
      </c>
      <c r="E91" s="32"/>
      <c r="F91" s="52"/>
      <c r="G91" s="12"/>
    </row>
    <row r="92" spans="1:27" ht="80.25" customHeight="1" x14ac:dyDescent="0.3">
      <c r="A92" s="50">
        <v>41031400</v>
      </c>
      <c r="B92" s="9" t="s">
        <v>125</v>
      </c>
      <c r="C92" s="32">
        <f>SUM(D92,E92)</f>
        <v>97754063</v>
      </c>
      <c r="D92" s="32"/>
      <c r="E92" s="32">
        <v>97754063</v>
      </c>
      <c r="F92" s="52">
        <v>97754063</v>
      </c>
      <c r="G92" s="12"/>
    </row>
    <row r="93" spans="1:27" ht="81.75" customHeight="1" x14ac:dyDescent="0.3">
      <c r="A93" s="50">
        <v>41032600</v>
      </c>
      <c r="B93" s="23" t="s">
        <v>91</v>
      </c>
      <c r="C93" s="32">
        <f>D93+E93</f>
        <v>11487600</v>
      </c>
      <c r="D93" s="32">
        <v>11487600</v>
      </c>
      <c r="E93" s="32"/>
      <c r="F93" s="52"/>
      <c r="G93" s="12"/>
    </row>
    <row r="94" spans="1:27" ht="81.75" customHeight="1" x14ac:dyDescent="0.3">
      <c r="A94" s="50">
        <v>41033300</v>
      </c>
      <c r="B94" s="23" t="s">
        <v>136</v>
      </c>
      <c r="C94" s="32">
        <f>D94+E94</f>
        <v>40401100</v>
      </c>
      <c r="D94" s="32">
        <v>40401100</v>
      </c>
      <c r="E94" s="32"/>
      <c r="F94" s="52"/>
      <c r="G94" s="12"/>
    </row>
    <row r="95" spans="1:27" ht="60.75" customHeight="1" x14ac:dyDescent="0.3">
      <c r="A95" s="50">
        <v>41033600</v>
      </c>
      <c r="B95" s="23" t="s">
        <v>92</v>
      </c>
      <c r="C95" s="32">
        <f>SUM(D95,E95)</f>
        <v>83248400</v>
      </c>
      <c r="D95" s="32">
        <v>83248400</v>
      </c>
      <c r="E95" s="32"/>
      <c r="F95" s="52"/>
      <c r="G95" s="12"/>
    </row>
    <row r="96" spans="1:27" ht="82.5" customHeight="1" x14ac:dyDescent="0.3">
      <c r="A96" s="50">
        <v>41033700</v>
      </c>
      <c r="B96" s="23" t="s">
        <v>93</v>
      </c>
      <c r="C96" s="32">
        <f t="shared" ref="C96:C101" si="2">D96+E96</f>
        <v>1579400</v>
      </c>
      <c r="D96" s="32">
        <v>1579400</v>
      </c>
      <c r="E96" s="32"/>
      <c r="F96" s="52"/>
      <c r="G96" s="12"/>
    </row>
    <row r="97" spans="1:27" ht="82.5" customHeight="1" x14ac:dyDescent="0.3">
      <c r="A97" s="50">
        <v>41033800</v>
      </c>
      <c r="B97" s="23" t="s">
        <v>129</v>
      </c>
      <c r="C97" s="32">
        <f t="shared" si="2"/>
        <v>2930000</v>
      </c>
      <c r="D97" s="32">
        <v>2930000</v>
      </c>
      <c r="E97" s="32"/>
      <c r="F97" s="52"/>
      <c r="G97" s="12"/>
    </row>
    <row r="98" spans="1:27" ht="43.5" customHeight="1" x14ac:dyDescent="0.3">
      <c r="A98" s="50">
        <v>41033900</v>
      </c>
      <c r="B98" s="23" t="s">
        <v>94</v>
      </c>
      <c r="C98" s="32">
        <f t="shared" si="2"/>
        <v>563738700</v>
      </c>
      <c r="D98" s="32">
        <v>563738700</v>
      </c>
      <c r="E98" s="32"/>
      <c r="F98" s="52"/>
      <c r="G98" s="12"/>
    </row>
    <row r="99" spans="1:27" ht="39.75" customHeight="1" x14ac:dyDescent="0.3">
      <c r="A99" s="50">
        <v>41034200</v>
      </c>
      <c r="B99" s="23" t="s">
        <v>95</v>
      </c>
      <c r="C99" s="32">
        <f t="shared" si="2"/>
        <v>2175542200</v>
      </c>
      <c r="D99" s="32">
        <v>2175542200</v>
      </c>
      <c r="E99" s="32"/>
      <c r="F99" s="52"/>
      <c r="G99" s="12"/>
    </row>
    <row r="100" spans="1:27" ht="120" customHeight="1" x14ac:dyDescent="0.3">
      <c r="A100" s="50">
        <v>41034400</v>
      </c>
      <c r="B100" s="23" t="s">
        <v>105</v>
      </c>
      <c r="C100" s="32">
        <f t="shared" si="2"/>
        <v>56547900</v>
      </c>
      <c r="D100" s="32">
        <v>56547900</v>
      </c>
      <c r="E100" s="32"/>
      <c r="F100" s="52"/>
      <c r="G100" s="12"/>
    </row>
    <row r="101" spans="1:27" ht="75" x14ac:dyDescent="0.3">
      <c r="A101" s="50">
        <v>41034500</v>
      </c>
      <c r="B101" s="23" t="s">
        <v>134</v>
      </c>
      <c r="C101" s="32">
        <f t="shared" si="2"/>
        <v>20984000</v>
      </c>
      <c r="D101" s="32">
        <v>20984000</v>
      </c>
      <c r="E101" s="32"/>
      <c r="F101" s="52"/>
      <c r="G101" s="12"/>
    </row>
    <row r="102" spans="1:27" ht="131.25" x14ac:dyDescent="0.3">
      <c r="A102" s="50">
        <v>41034900</v>
      </c>
      <c r="B102" s="23" t="s">
        <v>106</v>
      </c>
      <c r="C102" s="32">
        <f>SUM(D102,E102)</f>
        <v>493207700</v>
      </c>
      <c r="D102" s="32"/>
      <c r="E102" s="32">
        <f>284809200+208398500</f>
        <v>493207700</v>
      </c>
      <c r="F102" s="52">
        <f>284809200+190722600</f>
        <v>475531800</v>
      </c>
      <c r="G102" s="12"/>
    </row>
    <row r="103" spans="1:27" ht="83.25" customHeight="1" x14ac:dyDescent="0.3">
      <c r="A103" s="50">
        <v>41035100</v>
      </c>
      <c r="B103" s="23" t="s">
        <v>96</v>
      </c>
      <c r="C103" s="32">
        <f>SUM(D103,E103)</f>
        <v>10049200</v>
      </c>
      <c r="D103" s="32">
        <v>10049200</v>
      </c>
      <c r="E103" s="32"/>
      <c r="F103" s="52"/>
      <c r="G103" s="12"/>
    </row>
    <row r="104" spans="1:27" ht="58.5" customHeight="1" x14ac:dyDescent="0.3">
      <c r="A104" s="50">
        <v>41035400</v>
      </c>
      <c r="B104" s="23" t="s">
        <v>120</v>
      </c>
      <c r="C104" s="32">
        <f>D104+E104</f>
        <v>50880700</v>
      </c>
      <c r="D104" s="32">
        <v>50880700</v>
      </c>
      <c r="E104" s="32"/>
      <c r="F104" s="52"/>
      <c r="G104" s="12"/>
    </row>
    <row r="105" spans="1:27" ht="231" customHeight="1" x14ac:dyDescent="0.3">
      <c r="A105" s="50">
        <v>41035800</v>
      </c>
      <c r="B105" s="23" t="s">
        <v>101</v>
      </c>
      <c r="C105" s="32">
        <f t="shared" ref="C105:C110" si="3">SUM(D105,E105)</f>
        <v>128297700</v>
      </c>
      <c r="D105" s="32">
        <v>128297700</v>
      </c>
      <c r="E105" s="32"/>
      <c r="F105" s="52"/>
      <c r="G105" s="12"/>
    </row>
    <row r="106" spans="1:27" ht="288" customHeight="1" x14ac:dyDescent="0.3">
      <c r="A106" s="50">
        <v>41036100</v>
      </c>
      <c r="B106" s="23" t="s">
        <v>132</v>
      </c>
      <c r="C106" s="32">
        <f t="shared" si="3"/>
        <v>21191898</v>
      </c>
      <c r="D106" s="32">
        <v>21191898</v>
      </c>
      <c r="E106" s="32"/>
      <c r="F106" s="52"/>
      <c r="G106" s="12"/>
    </row>
    <row r="107" spans="1:27" ht="318.75" x14ac:dyDescent="0.3">
      <c r="A107" s="56">
        <v>41036400</v>
      </c>
      <c r="B107" s="42" t="s">
        <v>133</v>
      </c>
      <c r="C107" s="43">
        <f t="shared" si="3"/>
        <v>3686869</v>
      </c>
      <c r="D107" s="43">
        <v>3686869</v>
      </c>
      <c r="E107" s="43"/>
      <c r="F107" s="57"/>
      <c r="G107" s="12"/>
      <c r="H107" s="12"/>
      <c r="I107" s="12"/>
      <c r="J107" s="12"/>
      <c r="K107" s="1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311.25" customHeight="1" x14ac:dyDescent="0.3">
      <c r="A108" s="58">
        <v>41036600</v>
      </c>
      <c r="B108" s="30" t="s">
        <v>118</v>
      </c>
      <c r="C108" s="36">
        <f t="shared" si="3"/>
        <v>41542000</v>
      </c>
      <c r="D108" s="36"/>
      <c r="E108" s="36">
        <v>41542000</v>
      </c>
      <c r="F108" s="59"/>
      <c r="G108" s="12"/>
    </row>
    <row r="109" spans="1:27" ht="83.25" customHeight="1" x14ac:dyDescent="0.3">
      <c r="A109" s="50">
        <v>41037000</v>
      </c>
      <c r="B109" s="23" t="s">
        <v>108</v>
      </c>
      <c r="C109" s="32">
        <f t="shared" si="3"/>
        <v>1602400</v>
      </c>
      <c r="D109" s="32">
        <v>1602400</v>
      </c>
      <c r="E109" s="32"/>
      <c r="F109" s="52"/>
      <c r="G109" s="12"/>
    </row>
    <row r="110" spans="1:27" ht="83.25" customHeight="1" x14ac:dyDescent="0.3">
      <c r="A110" s="50">
        <v>41037200</v>
      </c>
      <c r="B110" s="23" t="s">
        <v>130</v>
      </c>
      <c r="C110" s="32">
        <f t="shared" si="3"/>
        <v>96612800</v>
      </c>
      <c r="D110" s="32">
        <v>96612800</v>
      </c>
      <c r="E110" s="32"/>
      <c r="F110" s="52"/>
      <c r="G110" s="12"/>
    </row>
    <row r="111" spans="1:27" ht="117" customHeight="1" x14ac:dyDescent="0.3">
      <c r="A111" s="50">
        <v>41037300</v>
      </c>
      <c r="B111" s="23" t="s">
        <v>107</v>
      </c>
      <c r="C111" s="32">
        <f t="shared" ref="C111:C131" si="4">D111+E111</f>
        <v>553445000</v>
      </c>
      <c r="D111" s="32"/>
      <c r="E111" s="32">
        <v>553445000</v>
      </c>
      <c r="F111" s="52"/>
      <c r="G111" s="12"/>
      <c r="H111" s="12"/>
      <c r="I111" s="12"/>
      <c r="J111" s="12"/>
    </row>
    <row r="112" spans="1:27" ht="37.5" x14ac:dyDescent="0.3">
      <c r="A112" s="50">
        <v>41050000</v>
      </c>
      <c r="B112" s="23" t="s">
        <v>109</v>
      </c>
      <c r="C112" s="32">
        <f>D112+E112</f>
        <v>201631038</v>
      </c>
      <c r="D112" s="32">
        <f>D116+D118+D119+D113+D115+D131+D114+D117</f>
        <v>17790029</v>
      </c>
      <c r="E112" s="32">
        <f>E116+E118+E119+E113+E115+E131+E114+E117</f>
        <v>183841009</v>
      </c>
      <c r="F112" s="52">
        <f>F116+F118+F119+F113+F115+F131+F114+F117</f>
        <v>153841009</v>
      </c>
      <c r="G112" s="12"/>
      <c r="H112" s="12"/>
      <c r="I112" s="12"/>
      <c r="J112" s="12"/>
    </row>
    <row r="113" spans="1:27" ht="65.25" customHeight="1" x14ac:dyDescent="0.3">
      <c r="A113" s="50">
        <v>41051500</v>
      </c>
      <c r="B113" s="23" t="s">
        <v>116</v>
      </c>
      <c r="C113" s="32">
        <f>D113+E113</f>
        <v>6399600</v>
      </c>
      <c r="D113" s="32">
        <v>6399600</v>
      </c>
      <c r="E113" s="32"/>
      <c r="F113" s="52"/>
      <c r="G113" s="12"/>
      <c r="H113" s="12"/>
      <c r="I113" s="12"/>
      <c r="J113" s="12"/>
    </row>
    <row r="114" spans="1:27" ht="80.25" customHeight="1" x14ac:dyDescent="0.3">
      <c r="A114" s="50">
        <v>41052300</v>
      </c>
      <c r="B114" s="23" t="s">
        <v>139</v>
      </c>
      <c r="C114" s="32">
        <f>D114+E114</f>
        <v>1000000</v>
      </c>
      <c r="D114" s="32">
        <v>1000000</v>
      </c>
      <c r="E114" s="32"/>
      <c r="F114" s="52"/>
      <c r="G114" s="12"/>
      <c r="H114" s="12"/>
      <c r="I114" s="12"/>
      <c r="J114" s="12"/>
    </row>
    <row r="115" spans="1:27" ht="83.25" customHeight="1" x14ac:dyDescent="0.3">
      <c r="A115" s="50">
        <v>41053300</v>
      </c>
      <c r="B115" s="23" t="s">
        <v>117</v>
      </c>
      <c r="C115" s="32">
        <f>D115+E115</f>
        <v>397200</v>
      </c>
      <c r="D115" s="32">
        <v>397200</v>
      </c>
      <c r="E115" s="32"/>
      <c r="F115" s="52"/>
      <c r="G115" s="12"/>
      <c r="H115" s="12"/>
      <c r="I115" s="12"/>
      <c r="J115" s="12"/>
      <c r="K115" s="1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19.25" customHeight="1" x14ac:dyDescent="0.3">
      <c r="A116" s="50">
        <v>41053500</v>
      </c>
      <c r="B116" s="23" t="s">
        <v>111</v>
      </c>
      <c r="C116" s="32">
        <f t="shared" si="4"/>
        <v>43527000</v>
      </c>
      <c r="D116" s="32">
        <v>1400000</v>
      </c>
      <c r="E116" s="32">
        <v>42127000</v>
      </c>
      <c r="F116" s="52">
        <v>42127000</v>
      </c>
      <c r="G116" s="12"/>
      <c r="H116" s="12"/>
      <c r="I116" s="12"/>
      <c r="J116" s="12"/>
    </row>
    <row r="117" spans="1:27" ht="37.5" x14ac:dyDescent="0.3">
      <c r="A117" s="50">
        <v>41053600</v>
      </c>
      <c r="B117" s="23" t="s">
        <v>141</v>
      </c>
      <c r="C117" s="32">
        <f>D117+E117</f>
        <v>30000000</v>
      </c>
      <c r="D117" s="32"/>
      <c r="E117" s="32">
        <v>30000000</v>
      </c>
      <c r="F117" s="52"/>
      <c r="G117" s="12"/>
      <c r="H117" s="12"/>
      <c r="I117" s="12"/>
      <c r="J117" s="12"/>
      <c r="K117" s="1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47.25" customHeight="1" x14ac:dyDescent="0.3">
      <c r="A118" s="50">
        <v>41053700</v>
      </c>
      <c r="B118" s="23" t="s">
        <v>110</v>
      </c>
      <c r="C118" s="32">
        <f t="shared" si="4"/>
        <v>93238958</v>
      </c>
      <c r="D118" s="32">
        <v>0</v>
      </c>
      <c r="E118" s="32">
        <v>93238958</v>
      </c>
      <c r="F118" s="52">
        <v>93238958</v>
      </c>
      <c r="G118" s="12"/>
      <c r="H118" s="12"/>
      <c r="I118" s="12"/>
      <c r="J118" s="12"/>
    </row>
    <row r="119" spans="1:27" x14ac:dyDescent="0.3">
      <c r="A119" s="50">
        <v>41053900</v>
      </c>
      <c r="B119" s="23" t="s">
        <v>113</v>
      </c>
      <c r="C119" s="32">
        <f>C121+C122+C123+C124+C125+C126+C127+C128+C129+C130</f>
        <v>26961929</v>
      </c>
      <c r="D119" s="32">
        <f>D121+D122+D123+D124+D125+D126+D127+D128+D129+D130</f>
        <v>8593229</v>
      </c>
      <c r="E119" s="32">
        <f>E121+E122+E123+E124+E125+E126+E127+E128+E129+E130</f>
        <v>18368700</v>
      </c>
      <c r="F119" s="52">
        <f>F121+F122+F123+F124+F125+F126+F127+F128+F129+F130</f>
        <v>18368700</v>
      </c>
      <c r="G119" s="12"/>
      <c r="H119" s="12"/>
      <c r="I119" s="12"/>
      <c r="J119" s="12"/>
    </row>
    <row r="120" spans="1:27" x14ac:dyDescent="0.3">
      <c r="A120" s="50"/>
      <c r="B120" s="23" t="s">
        <v>112</v>
      </c>
      <c r="C120" s="32">
        <f t="shared" si="4"/>
        <v>0</v>
      </c>
      <c r="D120" s="32"/>
      <c r="E120" s="32"/>
      <c r="F120" s="52"/>
      <c r="G120" s="12"/>
      <c r="H120" s="12"/>
      <c r="I120" s="12"/>
      <c r="J120" s="12"/>
    </row>
    <row r="121" spans="1:27" ht="80.25" customHeight="1" x14ac:dyDescent="0.3">
      <c r="A121" s="50"/>
      <c r="B121" s="23" t="s">
        <v>114</v>
      </c>
      <c r="C121" s="32">
        <f t="shared" si="4"/>
        <v>2150000</v>
      </c>
      <c r="D121" s="32">
        <v>2150000</v>
      </c>
      <c r="E121" s="32"/>
      <c r="F121" s="52"/>
      <c r="G121" s="12"/>
      <c r="H121" s="12"/>
      <c r="I121" s="12"/>
      <c r="J121" s="12"/>
    </row>
    <row r="122" spans="1:27" ht="79.5" customHeight="1" x14ac:dyDescent="0.3">
      <c r="A122" s="50"/>
      <c r="B122" s="23" t="s">
        <v>115</v>
      </c>
      <c r="C122" s="32">
        <f t="shared" si="4"/>
        <v>2279645</v>
      </c>
      <c r="D122" s="32">
        <v>1150145</v>
      </c>
      <c r="E122" s="32">
        <v>1129500</v>
      </c>
      <c r="F122" s="52">
        <v>1129500</v>
      </c>
      <c r="G122" s="12"/>
      <c r="H122" s="12"/>
      <c r="I122" s="12"/>
      <c r="J122" s="12"/>
    </row>
    <row r="123" spans="1:27" ht="100.5" customHeight="1" x14ac:dyDescent="0.3">
      <c r="A123" s="50"/>
      <c r="B123" s="23" t="s">
        <v>123</v>
      </c>
      <c r="C123" s="32">
        <f t="shared" si="4"/>
        <v>73086</v>
      </c>
      <c r="D123" s="32">
        <v>73086</v>
      </c>
      <c r="E123" s="32"/>
      <c r="F123" s="52"/>
      <c r="G123" s="12"/>
      <c r="H123" s="12"/>
      <c r="I123" s="12"/>
      <c r="J123" s="12"/>
      <c r="K123" s="1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79.5" customHeight="1" x14ac:dyDescent="0.3">
      <c r="A124" s="50"/>
      <c r="B124" s="23" t="s">
        <v>122</v>
      </c>
      <c r="C124" s="32">
        <f t="shared" si="4"/>
        <v>1299198</v>
      </c>
      <c r="D124" s="32">
        <v>59998</v>
      </c>
      <c r="E124" s="32">
        <v>1239200</v>
      </c>
      <c r="F124" s="52">
        <v>1239200</v>
      </c>
      <c r="G124" s="12"/>
      <c r="H124" s="12"/>
      <c r="I124" s="12"/>
      <c r="J124" s="12"/>
      <c r="K124" s="1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39.75" customHeight="1" x14ac:dyDescent="0.3">
      <c r="A125" s="48"/>
      <c r="B125" s="9" t="s">
        <v>119</v>
      </c>
      <c r="C125" s="32">
        <f t="shared" si="4"/>
        <v>150000</v>
      </c>
      <c r="D125" s="32">
        <v>150000</v>
      </c>
      <c r="E125" s="32"/>
      <c r="F125" s="52"/>
      <c r="G125" s="12"/>
      <c r="H125" s="12"/>
      <c r="I125" s="12"/>
      <c r="J125" s="12"/>
      <c r="K125" s="1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56.25" x14ac:dyDescent="0.3">
      <c r="A126" s="48"/>
      <c r="B126" s="9" t="s">
        <v>121</v>
      </c>
      <c r="C126" s="32">
        <f t="shared" si="4"/>
        <v>4000000</v>
      </c>
      <c r="D126" s="32">
        <v>4000000</v>
      </c>
      <c r="E126" s="32"/>
      <c r="F126" s="52"/>
      <c r="G126" s="12"/>
      <c r="H126" s="12"/>
      <c r="I126" s="12"/>
      <c r="J126" s="12"/>
      <c r="K126" s="1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24" customHeight="1" x14ac:dyDescent="0.3">
      <c r="A127" s="48"/>
      <c r="B127" s="9" t="s">
        <v>131</v>
      </c>
      <c r="C127" s="32">
        <f>D127+E127</f>
        <v>14500000</v>
      </c>
      <c r="D127" s="32"/>
      <c r="E127" s="32">
        <v>14500000</v>
      </c>
      <c r="F127" s="52">
        <v>14500000</v>
      </c>
      <c r="G127" s="12"/>
      <c r="H127" s="12"/>
      <c r="I127" s="12"/>
      <c r="J127" s="12"/>
      <c r="K127" s="1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37.5" x14ac:dyDescent="0.3">
      <c r="A128" s="60"/>
      <c r="B128" s="23" t="s">
        <v>135</v>
      </c>
      <c r="C128" s="32">
        <f>D128+E128</f>
        <v>1500000</v>
      </c>
      <c r="D128" s="38"/>
      <c r="E128" s="38">
        <v>1500000</v>
      </c>
      <c r="F128" s="61">
        <v>1500000</v>
      </c>
      <c r="G128" s="12"/>
      <c r="H128" s="12"/>
      <c r="I128" s="12"/>
      <c r="J128" s="12"/>
      <c r="K128" s="1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61.5" customHeight="1" x14ac:dyDescent="0.3">
      <c r="A129" s="50"/>
      <c r="B129" s="23" t="s">
        <v>137</v>
      </c>
      <c r="C129" s="32">
        <f>D129+E129</f>
        <v>1000000</v>
      </c>
      <c r="D129" s="32">
        <v>1000000</v>
      </c>
      <c r="E129" s="32"/>
      <c r="F129" s="52"/>
      <c r="G129" s="12"/>
      <c r="H129" s="12"/>
      <c r="I129" s="12"/>
      <c r="J129" s="12"/>
      <c r="K129" s="1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s="29" customFormat="1" ht="87" customHeight="1" x14ac:dyDescent="0.3">
      <c r="A130" s="62"/>
      <c r="B130" s="23" t="s">
        <v>140</v>
      </c>
      <c r="C130" s="32">
        <f>D130+E130</f>
        <v>10000</v>
      </c>
      <c r="D130" s="32">
        <v>10000</v>
      </c>
      <c r="E130" s="33"/>
      <c r="F130" s="51"/>
      <c r="G130" s="44"/>
      <c r="H130" s="44"/>
      <c r="I130" s="44"/>
      <c r="J130" s="44"/>
      <c r="K130" s="44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29" customFormat="1" ht="101.25" customHeight="1" x14ac:dyDescent="0.3">
      <c r="A131" s="50">
        <v>41054100</v>
      </c>
      <c r="B131" s="9" t="s">
        <v>124</v>
      </c>
      <c r="C131" s="32">
        <f t="shared" si="4"/>
        <v>106351</v>
      </c>
      <c r="D131" s="39">
        <v>0</v>
      </c>
      <c r="E131" s="32">
        <v>106351</v>
      </c>
      <c r="F131" s="52">
        <v>106351</v>
      </c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ht="25.15" customHeight="1" x14ac:dyDescent="0.3">
      <c r="A132" s="63"/>
      <c r="B132" s="45" t="s">
        <v>98</v>
      </c>
      <c r="C132" s="46">
        <f>C82+C83</f>
        <v>21301976466.309998</v>
      </c>
      <c r="D132" s="46">
        <f>D82+D83</f>
        <v>19165791075</v>
      </c>
      <c r="E132" s="46">
        <f>E82+E83</f>
        <v>2136185391.3099999</v>
      </c>
      <c r="F132" s="64">
        <f>F82+F83</f>
        <v>727126872</v>
      </c>
      <c r="G132" s="12"/>
      <c r="H132" s="12"/>
      <c r="I132" s="12"/>
      <c r="J132" s="12"/>
      <c r="K132" s="12"/>
    </row>
    <row r="133" spans="1:27" ht="20.25" x14ac:dyDescent="0.3">
      <c r="A133" s="13"/>
      <c r="B133" s="14"/>
      <c r="C133" s="15"/>
      <c r="D133" s="15"/>
      <c r="E133" s="15"/>
      <c r="F133" s="15"/>
    </row>
    <row r="134" spans="1:27" ht="25.5" customHeight="1" x14ac:dyDescent="0.35">
      <c r="A134" s="67" t="s">
        <v>80</v>
      </c>
      <c r="B134" s="67"/>
      <c r="C134" s="17"/>
      <c r="D134" s="16"/>
      <c r="E134" s="76" t="s">
        <v>81</v>
      </c>
      <c r="F134" s="76"/>
    </row>
    <row r="135" spans="1:27" ht="18" customHeight="1" x14ac:dyDescent="0.3">
      <c r="A135" s="18"/>
      <c r="B135" s="18"/>
      <c r="C135" s="12"/>
      <c r="D135" s="12"/>
      <c r="E135" s="12"/>
      <c r="F135" s="12"/>
    </row>
    <row r="136" spans="1:27" x14ac:dyDescent="0.3">
      <c r="A136" s="8"/>
      <c r="B136" s="8"/>
      <c r="C136" s="19"/>
      <c r="D136" s="19"/>
      <c r="E136" s="19"/>
      <c r="F136" s="19"/>
    </row>
    <row r="137" spans="1:27" ht="40.5" customHeight="1" x14ac:dyDescent="0.3">
      <c r="A137" s="8"/>
      <c r="B137" s="8"/>
      <c r="C137" s="19"/>
      <c r="D137" s="19"/>
      <c r="E137" s="19"/>
      <c r="F137" s="19"/>
    </row>
    <row r="138" spans="1:27" x14ac:dyDescent="0.3">
      <c r="A138" s="8"/>
      <c r="B138" s="8"/>
      <c r="C138" s="19"/>
      <c r="D138" s="19"/>
      <c r="E138" s="19"/>
      <c r="F138" s="19"/>
    </row>
    <row r="139" spans="1:27" x14ac:dyDescent="0.3">
      <c r="A139" s="8"/>
      <c r="B139" s="8"/>
      <c r="C139" s="19"/>
      <c r="D139" s="19"/>
      <c r="E139" s="19"/>
      <c r="F139" s="19"/>
    </row>
    <row r="140" spans="1:27" x14ac:dyDescent="0.3">
      <c r="A140" s="8"/>
      <c r="B140" s="8"/>
      <c r="C140" s="19"/>
      <c r="D140" s="19"/>
      <c r="E140" s="19"/>
      <c r="F140" s="19"/>
    </row>
    <row r="141" spans="1:27" ht="44.25" customHeight="1" x14ac:dyDescent="0.3">
      <c r="A141" s="8"/>
      <c r="B141" s="8"/>
      <c r="C141" s="19"/>
      <c r="D141" s="19"/>
      <c r="E141" s="19"/>
      <c r="F141" s="19"/>
    </row>
    <row r="142" spans="1:27" ht="27.75" customHeight="1" x14ac:dyDescent="0.3">
      <c r="A142" s="8"/>
      <c r="B142" s="8"/>
      <c r="C142" s="19"/>
      <c r="D142" s="19"/>
      <c r="E142" s="19"/>
      <c r="F142" s="19"/>
    </row>
    <row r="143" spans="1:27" ht="63.75" customHeight="1" x14ac:dyDescent="0.3">
      <c r="A143" s="8"/>
      <c r="B143" s="8"/>
      <c r="C143" s="19"/>
      <c r="D143" s="19"/>
      <c r="E143" s="19"/>
      <c r="F143" s="19"/>
    </row>
    <row r="144" spans="1:27" x14ac:dyDescent="0.3">
      <c r="A144" s="8"/>
      <c r="B144" s="8"/>
      <c r="C144" s="19"/>
      <c r="D144" s="19"/>
      <c r="E144" s="19"/>
      <c r="F144" s="19"/>
    </row>
    <row r="145" spans="1:6" x14ac:dyDescent="0.3">
      <c r="A145" s="8"/>
      <c r="B145" s="8"/>
      <c r="C145" s="19"/>
      <c r="D145" s="19"/>
      <c r="E145" s="19"/>
      <c r="F145" s="19"/>
    </row>
    <row r="146" spans="1:6" x14ac:dyDescent="0.3">
      <c r="A146" s="8"/>
      <c r="B146" s="8"/>
      <c r="C146" s="19"/>
      <c r="D146" s="19"/>
      <c r="E146" s="19"/>
      <c r="F146" s="19"/>
    </row>
    <row r="147" spans="1:6" x14ac:dyDescent="0.3">
      <c r="A147" s="8"/>
      <c r="B147" s="8"/>
      <c r="C147" s="19"/>
      <c r="D147" s="19"/>
      <c r="E147" s="19"/>
      <c r="F147" s="19"/>
    </row>
    <row r="148" spans="1:6" x14ac:dyDescent="0.3">
      <c r="A148" s="8"/>
      <c r="B148" s="8"/>
      <c r="C148" s="19"/>
      <c r="D148" s="19"/>
      <c r="E148" s="19"/>
      <c r="F148" s="19"/>
    </row>
    <row r="149" spans="1:6" x14ac:dyDescent="0.3">
      <c r="A149" s="8"/>
      <c r="B149" s="8"/>
      <c r="C149" s="19"/>
      <c r="D149" s="19"/>
      <c r="E149" s="19"/>
      <c r="F149" s="19"/>
    </row>
    <row r="150" spans="1:6" x14ac:dyDescent="0.3">
      <c r="A150" s="8"/>
      <c r="B150" s="8"/>
      <c r="C150" s="19"/>
      <c r="D150" s="19"/>
      <c r="E150" s="19"/>
      <c r="F150" s="19"/>
    </row>
    <row r="151" spans="1:6" x14ac:dyDescent="0.3">
      <c r="A151" s="8"/>
      <c r="B151" s="8"/>
      <c r="C151" s="19"/>
      <c r="D151" s="19"/>
      <c r="E151" s="19"/>
      <c r="F151" s="19"/>
    </row>
    <row r="152" spans="1:6" x14ac:dyDescent="0.3">
      <c r="A152" s="8"/>
      <c r="B152" s="8"/>
      <c r="C152" s="19"/>
      <c r="D152" s="19"/>
      <c r="E152" s="19"/>
      <c r="F152" s="19"/>
    </row>
    <row r="153" spans="1:6" s="20" customFormat="1" ht="21" customHeight="1" x14ac:dyDescent="0.3">
      <c r="A153" s="8"/>
      <c r="B153" s="8"/>
      <c r="C153" s="19"/>
      <c r="D153" s="19"/>
      <c r="E153" s="19"/>
      <c r="F153" s="19"/>
    </row>
    <row r="154" spans="1:6" s="20" customFormat="1" ht="21" customHeight="1" x14ac:dyDescent="0.3">
      <c r="A154" s="8"/>
      <c r="B154" s="8"/>
      <c r="C154" s="19"/>
      <c r="D154" s="19"/>
      <c r="E154" s="19"/>
      <c r="F154" s="19"/>
    </row>
    <row r="155" spans="1:6" s="20" customFormat="1" ht="21" customHeight="1" x14ac:dyDescent="0.3">
      <c r="A155" s="8"/>
      <c r="B155" s="8"/>
      <c r="C155" s="19"/>
      <c r="D155" s="19"/>
      <c r="E155" s="19"/>
      <c r="F155" s="19"/>
    </row>
    <row r="156" spans="1:6" s="21" customFormat="1" ht="23.25" customHeight="1" x14ac:dyDescent="0.2">
      <c r="A156" s="8"/>
      <c r="B156" s="8"/>
      <c r="C156" s="19"/>
      <c r="D156" s="19"/>
      <c r="E156" s="19"/>
      <c r="F156" s="19"/>
    </row>
    <row r="157" spans="1:6" ht="19.5" customHeight="1" x14ac:dyDescent="0.3">
      <c r="A157" s="8"/>
      <c r="B157" s="8"/>
      <c r="C157" s="19"/>
      <c r="D157" s="19"/>
      <c r="E157" s="19"/>
      <c r="F157" s="19"/>
    </row>
    <row r="158" spans="1:6" ht="19.5" customHeight="1" x14ac:dyDescent="0.3">
      <c r="A158" s="8"/>
      <c r="B158" s="8"/>
      <c r="C158" s="19"/>
      <c r="D158" s="19"/>
      <c r="E158" s="19"/>
      <c r="F158" s="19"/>
    </row>
    <row r="159" spans="1:6" ht="19.5" customHeight="1" x14ac:dyDescent="0.3">
      <c r="A159" s="8"/>
      <c r="B159" s="8"/>
      <c r="C159" s="19"/>
      <c r="D159" s="19"/>
      <c r="E159" s="19"/>
      <c r="F159" s="19"/>
    </row>
    <row r="160" spans="1:6" ht="19.5" customHeight="1" x14ac:dyDescent="0.3"/>
    <row r="161" spans="2:5" ht="19.5" customHeight="1" x14ac:dyDescent="0.3">
      <c r="B161" s="22"/>
      <c r="D161" s="22"/>
      <c r="E161" s="22"/>
    </row>
    <row r="162" spans="2:5" ht="19.5" customHeight="1" x14ac:dyDescent="0.3"/>
    <row r="163" spans="2:5" ht="19.5" customHeight="1" x14ac:dyDescent="0.3"/>
    <row r="164" spans="2:5" ht="19.5" customHeight="1" x14ac:dyDescent="0.3"/>
    <row r="165" spans="2:5" ht="19.5" customHeight="1" x14ac:dyDescent="0.3"/>
    <row r="166" spans="2:5" ht="19.5" customHeight="1" x14ac:dyDescent="0.3"/>
    <row r="167" spans="2:5" ht="19.5" customHeight="1" x14ac:dyDescent="0.3"/>
    <row r="168" spans="2:5" ht="19.5" customHeight="1" x14ac:dyDescent="0.3"/>
    <row r="169" spans="2:5" ht="19.5" customHeight="1" x14ac:dyDescent="0.3"/>
    <row r="170" spans="2:5" ht="19.5" customHeight="1" x14ac:dyDescent="0.3"/>
    <row r="171" spans="2:5" ht="19.5" customHeight="1" x14ac:dyDescent="0.3"/>
    <row r="172" spans="2:5" ht="19.5" customHeight="1" x14ac:dyDescent="0.3"/>
    <row r="173" spans="2:5" ht="19.5" customHeight="1" x14ac:dyDescent="0.3"/>
    <row r="174" spans="2:5" ht="19.5" customHeight="1" x14ac:dyDescent="0.3"/>
    <row r="175" spans="2:5" ht="19.5" customHeight="1" x14ac:dyDescent="0.3"/>
    <row r="176" spans="2:5" ht="19.5" customHeight="1" x14ac:dyDescent="0.3"/>
    <row r="177" ht="19.5" customHeight="1" x14ac:dyDescent="0.3"/>
    <row r="178" ht="19.5" customHeight="1" x14ac:dyDescent="0.3"/>
    <row r="179" ht="19.5" customHeight="1" x14ac:dyDescent="0.3"/>
    <row r="180" ht="19.5" customHeight="1" x14ac:dyDescent="0.3"/>
    <row r="182" ht="19.5" customHeight="1" x14ac:dyDescent="0.3"/>
    <row r="183" ht="19.5" customHeight="1" x14ac:dyDescent="0.3"/>
    <row r="184" ht="19.5" customHeight="1" x14ac:dyDescent="0.3"/>
    <row r="185" ht="19.5" customHeight="1" x14ac:dyDescent="0.3"/>
    <row r="186" ht="19.5" customHeight="1" x14ac:dyDescent="0.3"/>
    <row r="187" ht="19.5" customHeight="1" x14ac:dyDescent="0.3"/>
    <row r="188" ht="19.5" customHeight="1" x14ac:dyDescent="0.3"/>
    <row r="189" ht="19.5" customHeight="1" x14ac:dyDescent="0.3"/>
    <row r="190" ht="19.5" customHeight="1" x14ac:dyDescent="0.3"/>
    <row r="191" ht="19.5" customHeight="1" x14ac:dyDescent="0.3"/>
    <row r="192" ht="19.5" customHeight="1" x14ac:dyDescent="0.3"/>
    <row r="193" ht="19.5" customHeight="1" x14ac:dyDescent="0.3"/>
    <row r="194" ht="19.5" customHeight="1" x14ac:dyDescent="0.3"/>
    <row r="195" ht="19.5" customHeight="1" x14ac:dyDescent="0.3"/>
    <row r="196" ht="19.5" customHeight="1" x14ac:dyDescent="0.3"/>
    <row r="197" ht="19.5" customHeight="1" x14ac:dyDescent="0.3"/>
    <row r="198" ht="19.5" customHeight="1" x14ac:dyDescent="0.3"/>
    <row r="199" ht="19.5" customHeight="1" x14ac:dyDescent="0.3"/>
    <row r="200" ht="19.5" customHeight="1" x14ac:dyDescent="0.3"/>
    <row r="201" ht="19.5" customHeight="1" x14ac:dyDescent="0.3"/>
    <row r="202" ht="19.5" customHeight="1" x14ac:dyDescent="0.3"/>
    <row r="203" ht="19.5" customHeight="1" x14ac:dyDescent="0.3"/>
    <row r="204" ht="19.5" customHeight="1" x14ac:dyDescent="0.3"/>
    <row r="205" ht="19.5" customHeight="1" x14ac:dyDescent="0.3"/>
    <row r="210" ht="59.25" customHeight="1" x14ac:dyDescent="0.3"/>
    <row r="215" ht="229.5" hidden="1" customHeight="1" x14ac:dyDescent="0.3"/>
    <row r="224" ht="20.25" customHeight="1" x14ac:dyDescent="0.3"/>
    <row r="225" ht="229.5" hidden="1" customHeight="1" x14ac:dyDescent="0.3"/>
    <row r="226" ht="229.5" hidden="1" customHeight="1" x14ac:dyDescent="0.3"/>
    <row r="227" ht="19.5" customHeight="1" x14ac:dyDescent="0.3"/>
    <row r="228" ht="19.5" customHeight="1" x14ac:dyDescent="0.3"/>
    <row r="229" ht="19.5" customHeight="1" x14ac:dyDescent="0.3"/>
    <row r="230" ht="19.5" customHeight="1" x14ac:dyDescent="0.3"/>
    <row r="231" ht="19.5" customHeight="1" x14ac:dyDescent="0.3"/>
    <row r="232" ht="19.5" customHeight="1" x14ac:dyDescent="0.3"/>
    <row r="233" ht="19.5" customHeight="1" x14ac:dyDescent="0.3"/>
    <row r="234" ht="19.5" customHeight="1" x14ac:dyDescent="0.3"/>
    <row r="235" ht="19.5" customHeight="1" x14ac:dyDescent="0.3"/>
    <row r="236" ht="19.5" customHeight="1" x14ac:dyDescent="0.3"/>
    <row r="237" ht="19.5" customHeight="1" x14ac:dyDescent="0.3"/>
    <row r="238" ht="19.5" customHeight="1" x14ac:dyDescent="0.3"/>
    <row r="239" ht="19.5" customHeight="1" x14ac:dyDescent="0.3"/>
    <row r="240" ht="19.5" customHeight="1" x14ac:dyDescent="0.3"/>
    <row r="241" ht="19.5" customHeight="1" x14ac:dyDescent="0.3"/>
    <row r="242" ht="19.5" customHeight="1" x14ac:dyDescent="0.3"/>
    <row r="243" ht="19.5" customHeight="1" x14ac:dyDescent="0.3"/>
    <row r="244" ht="19.5" customHeight="1" x14ac:dyDescent="0.3"/>
    <row r="245" ht="19.5" customHeight="1" x14ac:dyDescent="0.3"/>
    <row r="246" ht="19.5" customHeight="1" x14ac:dyDescent="0.3"/>
    <row r="247" ht="19.5" customHeight="1" x14ac:dyDescent="0.3"/>
    <row r="248" ht="19.5" customHeight="1" x14ac:dyDescent="0.3"/>
    <row r="249" ht="19.5" customHeight="1" x14ac:dyDescent="0.3"/>
    <row r="250" ht="19.5" customHeight="1" x14ac:dyDescent="0.3"/>
    <row r="251" ht="39.75" customHeight="1" x14ac:dyDescent="0.3"/>
    <row r="252" ht="19.5" customHeight="1" x14ac:dyDescent="0.3"/>
    <row r="253" ht="19.5" customHeight="1" x14ac:dyDescent="0.3"/>
    <row r="254" ht="19.5" customHeight="1" x14ac:dyDescent="0.3"/>
    <row r="255" ht="19.5" customHeight="1" x14ac:dyDescent="0.3"/>
    <row r="256" ht="19.5" customHeight="1" x14ac:dyDescent="0.3"/>
    <row r="257" ht="19.5" customHeight="1" x14ac:dyDescent="0.3"/>
    <row r="258" ht="19.5" customHeight="1" x14ac:dyDescent="0.3"/>
    <row r="259" ht="19.5" customHeight="1" x14ac:dyDescent="0.3"/>
    <row r="260" ht="19.5" customHeight="1" x14ac:dyDescent="0.3"/>
    <row r="261" ht="19.5" customHeight="1" x14ac:dyDescent="0.3"/>
    <row r="262" ht="19.5" customHeight="1" x14ac:dyDescent="0.3"/>
    <row r="263" ht="19.5" customHeight="1" x14ac:dyDescent="0.3"/>
    <row r="264" ht="19.5" customHeight="1" x14ac:dyDescent="0.3"/>
    <row r="265" ht="19.5" customHeight="1" x14ac:dyDescent="0.3"/>
    <row r="266" ht="19.5" customHeight="1" x14ac:dyDescent="0.3"/>
    <row r="267" ht="19.5" customHeight="1" x14ac:dyDescent="0.3"/>
    <row r="268" ht="19.5" customHeight="1" x14ac:dyDescent="0.3"/>
    <row r="269" ht="19.5" customHeight="1" x14ac:dyDescent="0.3"/>
    <row r="270" ht="19.5" customHeight="1" x14ac:dyDescent="0.3"/>
    <row r="271" ht="19.5" customHeight="1" x14ac:dyDescent="0.3"/>
    <row r="272" ht="19.5" customHeight="1" x14ac:dyDescent="0.3"/>
    <row r="273" ht="19.5" customHeight="1" x14ac:dyDescent="0.3"/>
    <row r="274" ht="19.5" customHeight="1" x14ac:dyDescent="0.3"/>
    <row r="275" ht="19.5" customHeight="1" x14ac:dyDescent="0.3"/>
    <row r="276" ht="39.75" customHeight="1" x14ac:dyDescent="0.3"/>
    <row r="277" ht="19.5" customHeight="1" x14ac:dyDescent="0.3"/>
    <row r="278" ht="19.5" customHeight="1" x14ac:dyDescent="0.3"/>
    <row r="279" ht="19.5" customHeight="1" x14ac:dyDescent="0.3"/>
    <row r="280" ht="19.5" customHeight="1" x14ac:dyDescent="0.3"/>
    <row r="281" ht="19.5" customHeight="1" x14ac:dyDescent="0.3"/>
    <row r="282" ht="19.5" customHeight="1" x14ac:dyDescent="0.3"/>
    <row r="283" ht="19.5" customHeight="1" x14ac:dyDescent="0.3"/>
    <row r="284" ht="19.5" customHeight="1" x14ac:dyDescent="0.3"/>
    <row r="285" ht="19.5" customHeight="1" x14ac:dyDescent="0.3"/>
    <row r="286" ht="19.5" customHeight="1" x14ac:dyDescent="0.3"/>
    <row r="287" ht="19.5" customHeight="1" x14ac:dyDescent="0.3"/>
    <row r="288" ht="19.5" customHeight="1" x14ac:dyDescent="0.3"/>
    <row r="289" ht="75.75" customHeight="1" x14ac:dyDescent="0.3"/>
    <row r="292" ht="115.5" customHeight="1" x14ac:dyDescent="0.3"/>
    <row r="293" ht="288.75" customHeight="1" x14ac:dyDescent="0.3"/>
    <row r="295" ht="81.75" customHeight="1" x14ac:dyDescent="0.3"/>
    <row r="297" ht="137.25" customHeight="1" x14ac:dyDescent="0.3"/>
    <row r="300" ht="57" customHeight="1" x14ac:dyDescent="0.3"/>
    <row r="301" ht="229.5" hidden="1" customHeight="1" x14ac:dyDescent="0.3"/>
    <row r="302" ht="229.5" hidden="1" customHeight="1" x14ac:dyDescent="0.3"/>
    <row r="304" ht="19.5" customHeight="1" x14ac:dyDescent="0.3"/>
    <row r="305" ht="19.5" customHeight="1" x14ac:dyDescent="0.3"/>
    <row r="306" ht="19.5" customHeight="1" x14ac:dyDescent="0.3"/>
    <row r="307" ht="19.5" customHeight="1" x14ac:dyDescent="0.3"/>
    <row r="308" ht="19.5" customHeight="1" x14ac:dyDescent="0.3"/>
    <row r="309" ht="19.5" customHeight="1" x14ac:dyDescent="0.3"/>
    <row r="310" ht="19.5" customHeight="1" x14ac:dyDescent="0.3"/>
    <row r="311" ht="19.5" customHeight="1" x14ac:dyDescent="0.3"/>
    <row r="312" ht="19.5" customHeight="1" x14ac:dyDescent="0.3"/>
    <row r="313" ht="19.5" customHeight="1" x14ac:dyDescent="0.3"/>
    <row r="314" ht="19.5" customHeight="1" x14ac:dyDescent="0.3"/>
    <row r="315" ht="19.5" customHeight="1" x14ac:dyDescent="0.3"/>
    <row r="316" ht="19.5" customHeight="1" x14ac:dyDescent="0.3"/>
    <row r="317" ht="19.5" customHeight="1" x14ac:dyDescent="0.3"/>
    <row r="318" ht="19.5" customHeight="1" x14ac:dyDescent="0.3"/>
    <row r="319" ht="19.5" customHeight="1" x14ac:dyDescent="0.3"/>
    <row r="320" ht="19.5" customHeight="1" x14ac:dyDescent="0.3"/>
    <row r="321" ht="58.5" customHeight="1" x14ac:dyDescent="0.3"/>
    <row r="322" ht="19.5" customHeight="1" x14ac:dyDescent="0.3"/>
    <row r="323" ht="19.5" customHeight="1" x14ac:dyDescent="0.3"/>
    <row r="324" ht="19.5" customHeight="1" x14ac:dyDescent="0.3"/>
    <row r="325" ht="19.5" customHeight="1" x14ac:dyDescent="0.3"/>
    <row r="326" ht="19.5" customHeight="1" x14ac:dyDescent="0.3"/>
    <row r="327" ht="19.5" customHeight="1" x14ac:dyDescent="0.3"/>
    <row r="328" ht="19.5" customHeight="1" x14ac:dyDescent="0.3"/>
    <row r="329" ht="19.5" customHeight="1" x14ac:dyDescent="0.3"/>
    <row r="330" ht="19.5" customHeight="1" x14ac:dyDescent="0.3"/>
    <row r="331" ht="19.5" customHeight="1" x14ac:dyDescent="0.3"/>
    <row r="332" ht="19.5" customHeight="1" x14ac:dyDescent="0.3"/>
    <row r="333" ht="19.5" customHeight="1" x14ac:dyDescent="0.3"/>
    <row r="334" ht="58.5" customHeight="1" x14ac:dyDescent="0.3"/>
    <row r="335" ht="19.5" customHeight="1" x14ac:dyDescent="0.3"/>
    <row r="336" ht="19.5" customHeight="1" x14ac:dyDescent="0.3"/>
    <row r="338" ht="19.5" customHeight="1" x14ac:dyDescent="0.3"/>
    <row r="339" ht="19.5" customHeight="1" x14ac:dyDescent="0.3"/>
    <row r="340" ht="19.5" customHeight="1" x14ac:dyDescent="0.3"/>
    <row r="341" ht="19.5" customHeight="1" x14ac:dyDescent="0.3"/>
    <row r="342" ht="19.5" customHeight="1" x14ac:dyDescent="0.3"/>
    <row r="343" ht="19.5" customHeight="1" x14ac:dyDescent="0.3"/>
    <row r="344" ht="19.5" customHeight="1" x14ac:dyDescent="0.3"/>
    <row r="345" ht="36.75" customHeight="1" x14ac:dyDescent="0.3"/>
    <row r="346" ht="19.5" customHeight="1" x14ac:dyDescent="0.3"/>
    <row r="347" ht="19.5" customHeight="1" x14ac:dyDescent="0.3"/>
    <row r="348" ht="36.75" customHeight="1" x14ac:dyDescent="0.3"/>
    <row r="349" ht="19.5" customHeight="1" x14ac:dyDescent="0.3"/>
    <row r="350" ht="19.5" customHeight="1" x14ac:dyDescent="0.3"/>
    <row r="351" ht="80.25" customHeight="1" x14ac:dyDescent="0.3"/>
    <row r="352" ht="19.5" customHeight="1" x14ac:dyDescent="0.3"/>
    <row r="353" ht="19.5" customHeight="1" x14ac:dyDescent="0.3"/>
    <row r="366" ht="19.5" customHeight="1" x14ac:dyDescent="0.3"/>
    <row r="367" ht="19.5" customHeight="1" x14ac:dyDescent="0.3"/>
    <row r="368" ht="19.5" customHeight="1" x14ac:dyDescent="0.3"/>
    <row r="369" ht="19.5" customHeight="1" x14ac:dyDescent="0.3"/>
    <row r="370" ht="19.5" customHeight="1" x14ac:dyDescent="0.3"/>
    <row r="371" ht="19.5" customHeight="1" x14ac:dyDescent="0.3"/>
    <row r="373" ht="19.5" customHeight="1" x14ac:dyDescent="0.3"/>
    <row r="374" ht="19.5" customHeight="1" x14ac:dyDescent="0.3"/>
    <row r="375" ht="19.5" customHeight="1" x14ac:dyDescent="0.3"/>
    <row r="376" ht="19.5" customHeight="1" x14ac:dyDescent="0.3"/>
    <row r="377" ht="19.5" customHeight="1" x14ac:dyDescent="0.3"/>
    <row r="378" ht="19.5" customHeight="1" x14ac:dyDescent="0.3"/>
    <row r="379" ht="19.5" customHeight="1" x14ac:dyDescent="0.3"/>
    <row r="380" ht="19.5" customHeight="1" x14ac:dyDescent="0.3"/>
    <row r="381" ht="19.5" customHeight="1" x14ac:dyDescent="0.3"/>
    <row r="382" ht="19.5" customHeight="1" x14ac:dyDescent="0.3"/>
    <row r="383" ht="19.5" customHeight="1" x14ac:dyDescent="0.3"/>
    <row r="384" ht="19.5" customHeight="1" x14ac:dyDescent="0.3"/>
    <row r="385" ht="19.5" customHeight="1" x14ac:dyDescent="0.3"/>
    <row r="386" ht="19.5" customHeight="1" x14ac:dyDescent="0.3"/>
    <row r="387" ht="19.5" customHeight="1" x14ac:dyDescent="0.3"/>
    <row r="388" ht="19.5" customHeight="1" x14ac:dyDescent="0.3"/>
    <row r="389" ht="19.5" customHeight="1" x14ac:dyDescent="0.3"/>
    <row r="390" ht="19.5" customHeight="1" x14ac:dyDescent="0.3"/>
    <row r="391" ht="19.5" customHeight="1" x14ac:dyDescent="0.3"/>
    <row r="392" ht="19.5" customHeight="1" x14ac:dyDescent="0.3"/>
    <row r="393" ht="19.5" customHeight="1" x14ac:dyDescent="0.3"/>
    <row r="394" ht="19.5" customHeight="1" x14ac:dyDescent="0.3"/>
    <row r="395" ht="19.5" customHeight="1" x14ac:dyDescent="0.3"/>
    <row r="396" ht="19.5" customHeight="1" x14ac:dyDescent="0.3"/>
    <row r="397" ht="49.5" customHeight="1" x14ac:dyDescent="0.3"/>
    <row r="398" ht="27" customHeight="1" x14ac:dyDescent="0.3"/>
  </sheetData>
  <sheetProtection selectLockedCells="1" selectUnlockedCells="1"/>
  <mergeCells count="11">
    <mergeCell ref="E134:F134"/>
    <mergeCell ref="E3:F3"/>
    <mergeCell ref="D1:F1"/>
    <mergeCell ref="D2:F2"/>
    <mergeCell ref="A134:B134"/>
    <mergeCell ref="A4:F4"/>
    <mergeCell ref="A6:A7"/>
    <mergeCell ref="B6:B7"/>
    <mergeCell ref="C6:C7"/>
    <mergeCell ref="D6:D7"/>
    <mergeCell ref="E6:F6"/>
  </mergeCells>
  <phoneticPr fontId="0" type="noConversion"/>
  <pageMargins left="1.1811023622047245" right="0.39370078740157483" top="0.78740157480314965" bottom="1.1811023622047245" header="0.39370078740157483" footer="0.39370078740157483"/>
  <pageSetup paperSize="9" scale="51" firstPageNumber="0" orientation="portrait" r:id="rId1"/>
  <headerFooter alignWithMargins="0">
    <oddHeader>&amp;C&amp;"Times New Roman,обычный"&amp;16&amp;P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2018-08-22T14:00:25Z</cp:lastPrinted>
  <dcterms:created xsi:type="dcterms:W3CDTF">2015-12-11T08:22:53Z</dcterms:created>
  <dcterms:modified xsi:type="dcterms:W3CDTF">2018-09-06T14:32:53Z</dcterms:modified>
</cp:coreProperties>
</file>