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1-п.10" sheetId="1" r:id="rId1"/>
    <sheet name="п.11" sheetId="2" r:id="rId2"/>
  </sheets>
  <externalReferences>
    <externalReference r:id="rId5"/>
  </externalReferences>
  <definedNames>
    <definedName name="_xlnm.Print_Area" localSheetId="0">'п1-п.10'!$A$1:$I$98</definedName>
  </definedNames>
  <calcPr fullCalcOnLoad="1"/>
</workbook>
</file>

<file path=xl/sharedStrings.xml><?xml version="1.0" encoding="utf-8"?>
<sst xmlns="http://schemas.openxmlformats.org/spreadsheetml/2006/main" count="211" uniqueCount="141">
  <si>
    <t>ПАСПОРТ</t>
  </si>
  <si>
    <t>№ з/п</t>
  </si>
  <si>
    <t>(тис. грн)</t>
  </si>
  <si>
    <t>Рік</t>
  </si>
  <si>
    <t>разом</t>
  </si>
  <si>
    <t>затрат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</si>
  <si>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</si>
  <si>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</si>
  <si>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</si>
  <si>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</si>
  <si>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>Інвестиційний проект (програма) 1</t>
  </si>
  <si>
    <t xml:space="preserve">Інші джерела фінансування (за видами) </t>
  </si>
  <si>
    <t>Інвестиційний проект (програма) 2</t>
  </si>
  <si>
    <t>ПОГОДЖЕНО:</t>
  </si>
  <si>
    <t>загальний фонд</t>
  </si>
  <si>
    <t>спеціальний фонд</t>
  </si>
  <si>
    <t>ЗАТВЕРДЖЕНО:</t>
  </si>
  <si>
    <t>Розпорядження голови Дніпропетровської обласної ради</t>
  </si>
  <si>
    <t>(найменування головного розпорядника коштів місцевого бюджету)</t>
  </si>
  <si>
    <t>1.</t>
  </si>
  <si>
    <t xml:space="preserve">(КПКВК МБ)      </t>
  </si>
  <si>
    <t xml:space="preserve"> (найменування головного розпорядника) </t>
  </si>
  <si>
    <t xml:space="preserve"> (найменування відповідального виконавця) </t>
  </si>
  <si>
    <t xml:space="preserve">2. </t>
  </si>
  <si>
    <t>3.</t>
  </si>
  <si>
    <t xml:space="preserve">(КПКВК МБ)         </t>
  </si>
  <si>
    <t>Дніпропетровська обласна рада</t>
  </si>
  <si>
    <t>4.</t>
  </si>
  <si>
    <t xml:space="preserve">5. </t>
  </si>
  <si>
    <t xml:space="preserve">6. </t>
  </si>
  <si>
    <t xml:space="preserve"> Підстави для виконання бюджетної програми: </t>
  </si>
  <si>
    <t>Мета бюджетної програми:</t>
  </si>
  <si>
    <t>7.</t>
  </si>
  <si>
    <t xml:space="preserve">8. </t>
  </si>
  <si>
    <t>9.</t>
  </si>
  <si>
    <t>10.</t>
  </si>
  <si>
    <t>11.</t>
  </si>
  <si>
    <t>(ініціали та прізвище)</t>
  </si>
  <si>
    <t xml:space="preserve">                                                                                                             </t>
  </si>
  <si>
    <t>0100000</t>
  </si>
  <si>
    <t>0110000</t>
  </si>
  <si>
    <t>Одиниця виміру</t>
  </si>
  <si>
    <t>Джерело інформації</t>
  </si>
  <si>
    <t>Касові видатки станом на 1 січня звітного періоду</t>
  </si>
  <si>
    <t>Надходження із бюджету</t>
  </si>
  <si>
    <t>. . .</t>
  </si>
  <si>
    <t xml:space="preserve">. . . </t>
  </si>
  <si>
    <t>продукту</t>
  </si>
  <si>
    <t>ефективності</t>
  </si>
  <si>
    <t>тис.грн</t>
  </si>
  <si>
    <t>%</t>
  </si>
  <si>
    <t xml:space="preserve"> (найменування бюджетної програми)</t>
  </si>
  <si>
    <t xml:space="preserve"> (найменування місцевого фінансового органу)</t>
  </si>
  <si>
    <t xml:space="preserve">  бюджетної програми  місцевого бюджету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</si>
  <si>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</si>
  <si>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</si>
  <si>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</si>
  <si>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 xml:space="preserve">Обсяги фінансування бюджетної програми у розрізі підпрограм та завдань: </t>
  </si>
  <si>
    <t>Підпрограма 1</t>
  </si>
  <si>
    <t>Підпрограма 2</t>
  </si>
  <si>
    <t>Усього</t>
  </si>
  <si>
    <t xml:space="preserve">Результативні показники бюджетної програми у розрізі підпрограм і завдань: </t>
  </si>
  <si>
    <r>
      <t>Джерела фінансування інвестиційних проектів у розрізі підпрограм</t>
    </r>
    <r>
      <rPr>
        <sz val="11"/>
        <rFont val="Arial"/>
        <family val="2"/>
      </rPr>
      <t>²</t>
    </r>
    <r>
      <rPr>
        <sz val="11"/>
        <rFont val="Times New Roman"/>
        <family val="1"/>
      </rPr>
      <t>:</t>
    </r>
  </si>
  <si>
    <t>Підпрограма/завдання бюджетної програми</t>
  </si>
  <si>
    <t>Завдання</t>
  </si>
  <si>
    <t xml:space="preserve">Усього </t>
  </si>
  <si>
    <t>(тис.грн)</t>
  </si>
  <si>
    <t>кількість заходів, які плануються виконати</t>
  </si>
  <si>
    <t>од.</t>
  </si>
  <si>
    <t>середні витрати на виконання завдання</t>
  </si>
  <si>
    <t>Проведення заходів з розвитку місцевого самоврядування</t>
  </si>
  <si>
    <t>Урочисті заходи з нагоди Дня місцевого самоврядування</t>
  </si>
  <si>
    <t>відсоток вчасно виконаного завдання</t>
  </si>
  <si>
    <t>обсяг видатків у т.ч.:</t>
  </si>
  <si>
    <t>з урахуванням змін</t>
  </si>
  <si>
    <t>Відзначення грамотами, подяками, нагородами, відзнаками з нагоди професійних, державних свят, пам’ятних дат міст, районів та підприємств</t>
  </si>
  <si>
    <t xml:space="preserve">та  спеціального фонду   -  0,0  тис. гривень. </t>
  </si>
  <si>
    <t xml:space="preserve">ЗАТВЕРДЖЕНО
Наказ Міністерства фінансів України
26.07.2014  N 836
</t>
  </si>
  <si>
    <r>
      <t xml:space="preserve"> (КФКВК) </t>
    </r>
    <r>
      <rPr>
        <sz val="11"/>
        <rFont val="Arial Cyr"/>
        <family val="0"/>
      </rPr>
      <t>¹</t>
    </r>
  </si>
  <si>
    <t>Здійснення заходів з сприяння розвитку та підвищення активності місцевого самоврядування</t>
  </si>
  <si>
    <t xml:space="preserve">Здійснення заходів з сприяння розвитку та підвищення активності місцевого самоврядування </t>
  </si>
  <si>
    <t>КФКВК</t>
  </si>
  <si>
    <t>Назва регіональної цільової програми та підпрограми</t>
  </si>
  <si>
    <t>Регіональна цільова програма 1</t>
  </si>
  <si>
    <t xml:space="preserve">План звітного періоду </t>
  </si>
  <si>
    <t>Прогноз до кінця реалізації інвестиційного проекту</t>
  </si>
  <si>
    <t>Перелік регіональних цільових програм, які виконуються у складі бюджетної програми</t>
  </si>
  <si>
    <t>Регіональна цільова програма 2</t>
  </si>
  <si>
    <t>Назва показника</t>
  </si>
  <si>
    <t>Значення показника</t>
  </si>
  <si>
    <t>Розроблення та проведення навчально-методичних тренінгів, семінарів, ділових ігор тощо, спрямованих на підвищення професіоналізму представників органів місцевого самоврядування та впровадження успішного досвіду розвитку територій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</si>
  <si>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</si>
  <si>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</si>
  <si>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</si>
  <si>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0133</t>
  </si>
  <si>
    <t>Наказ департаменту фінансів</t>
  </si>
  <si>
    <t>Дніпропетровської облдержадміністрації</t>
  </si>
  <si>
    <t>обсяг видатків на проведення заходів</t>
  </si>
  <si>
    <t>відсоток вчасно виконаних заходів</t>
  </si>
  <si>
    <t>Проведення заходів із розвитку місцевого самоврядування (кількість заходів, які плануються виконати), у т.ч.:</t>
  </si>
  <si>
    <t>Розвиток кадрового потенціалу, мотивація діяльності посадових осіб органів місцевого самоврядування, розвиток активності територіаотних громад</t>
  </si>
  <si>
    <t>Звіти управлінь та відділів виконавчого апарату обласної ради про виконання роботи</t>
  </si>
  <si>
    <t>1.1.</t>
  </si>
  <si>
    <t>1.2.</t>
  </si>
  <si>
    <t>1.3.</t>
  </si>
  <si>
    <t>2.1.</t>
  </si>
  <si>
    <t>2.2.</t>
  </si>
  <si>
    <t>2.3.</t>
  </si>
  <si>
    <t xml:space="preserve"> на 2018 рік </t>
  </si>
  <si>
    <t>0110180</t>
  </si>
  <si>
    <t>кошторис, регістри бухгалтерського обліку, фінансова звітність</t>
  </si>
  <si>
    <t>3.1.</t>
  </si>
  <si>
    <t xml:space="preserve">службові записки управління з питань правового забезпечення діяльності ради </t>
  </si>
  <si>
    <t>кошторис на 2018 рік, розрахунки до нього, фінансова звітність</t>
  </si>
  <si>
    <t xml:space="preserve">Протокольно-публічні заходи за участю представників органів місцевого самоврядування, громадськості та регіональних відділень Всеукраїнських асоціацій органів місцевого самоврядування (за згодою) </t>
  </si>
  <si>
    <t>кошторис на 2018 рік, договора, план участі керівництва облради у міжнародних заходах, зустрічах з представниками іноземних установ</t>
  </si>
  <si>
    <t>Окремі заходи на виконання розпоряджень та доручень голови обласної ради, зокрема - круглі столи, засідання дорадчих органів, створених у обласній раді або за її участю, конференції, у тому числі Дніпропетровської обласної асоціації органів місцевого самоврядування та громадськості, семінари, офіційні зустрічі з керівниками міжнародних дипломатичних установ, організацій, фондів, проектів та програм, керівниками органів місцевого самоврядування, у тому числі інших регіонів, офіційні прийоми головою обласної ради, збори, фестивалі, інші заходи за участю представників органів місцевого самоврядування та громадськості</t>
  </si>
  <si>
    <t xml:space="preserve">Висвітлення діяльності депутатів обласної ради у засобах масової інформації </t>
  </si>
  <si>
    <t xml:space="preserve">кошторис на 2018 рік, договора, план-графік навчання посадових осіб місцевого самовряду-вання ІV категорії посад </t>
  </si>
  <si>
    <t>кошторис на 2018 рік, договора</t>
  </si>
  <si>
    <t>2.4.</t>
  </si>
  <si>
    <t>розрахунковий показник                           100,0 тис.грн:                20 заходів</t>
  </si>
  <si>
    <t>кошторис на 2018 рік, договора, доручення голови обласної ради про підготовку та проведення заходів</t>
  </si>
  <si>
    <t>кошторис на 2018 рік, договора, акти приймання-передачі виконаних послуг</t>
  </si>
  <si>
    <t>кошторис на 2018 рік, договора, відомості про підготовку та вручення відзнак обласної ради</t>
  </si>
  <si>
    <t>Інша діяльність у сфері державного управління</t>
  </si>
  <si>
    <t xml:space="preserve">Соціальна підтримка органами місцевого самоврядування учасників АТО та їхніх дітей щодо навчання у ДРІДУ НАДУ при Президентові України за ступенем освіти бакалавр, магістр за спеціальністю „Публічне управління та адміністрування” </t>
  </si>
  <si>
    <t>Бюджетний кодекс України, Конституція України, Закони України  "Про місцеве самоврядування в Україні", "Про державні цільові програми", Указ Президента України від 30.08.2001 №749/2001 "Про державну підтримку розвитку місцевого самоврядування в Україні", рішеня обласної ради від 01.12. 2017 року № 268-11/VІІ "Про обласний бюджет на 2018 рік",  від 27.12.2011 №225-10/ VI "Про Програму розвитку місцевого самоврядування у Дніпропетровській області на 2012-2021 роки" (з урахуванням змін)</t>
  </si>
  <si>
    <t>Розвиток кадрового потенціалу, мотивація діяльності посадових осіб органів місцевого самоврядування, розвиток активності територіальних громад</t>
  </si>
  <si>
    <t>Рішення обласної ради від 27.12.2011                                          №225-10/ VI "Про Програму розвитку місцевого самоврядування у Дніпропетровській області на 2012-2021 роки" (з урахуванням змін)</t>
  </si>
  <si>
    <t>Сплата податків та зборів, відповідно до чинного законодавства та виплат за рішеннями суду</t>
  </si>
  <si>
    <t>4315,040 тис.грн : 3 захода</t>
  </si>
  <si>
    <t>1701,762 тис.грн : 4 захода</t>
  </si>
  <si>
    <t xml:space="preserve">Обсяг бюджетних призначень/бюджетних асигнувань – 6 511,88400 тис. гривень, </t>
  </si>
  <si>
    <t xml:space="preserve"> у тому числі  загального фонду – 6 511,88400 тис. гривень </t>
  </si>
  <si>
    <t>Виконуюча обов’язки директора департаменту фінансів                                                                            облдержадміністрації</t>
  </si>
  <si>
    <t>Керуючий справами виконавчого апарату обласної ради</t>
  </si>
  <si>
    <t>Ю.О. ЗАРЕЦЬКИЙ</t>
  </si>
  <si>
    <t>Л.С.ПЕТРОВСЬКА</t>
  </si>
  <si>
    <t>" 11"  вересня  2018  року  № 197-р</t>
  </si>
  <si>
    <t xml:space="preserve">" 11"  вересня  2018  року  №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</si>
</sst>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  <numFmt numFmtId="208" formatCode="0.0000000000"/>
    <numFmt numFmtId="209" formatCode="_(* #,##0.0_);_(* \(#,##0.0\);_(* &quot;-&quot;??_);_(@_)"/>
    <numFmt numFmtId="210" formatCode="_(* #,##0_);_(* \(#,##0\);_(* &quot;-&quot;??_);_(@_)"/>
    <numFmt numFmtId="211" formatCode="[$-422]d\ mmmm\ yyyy&quot; р.&quot;"/>
    <numFmt numFmtId="212" formatCode="#,##0.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4DD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20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20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>
      <alignment/>
    </xf>
    <xf numFmtId="200" fontId="1" fillId="0" borderId="13" xfId="0" applyNumberFormat="1" applyFont="1" applyBorder="1" applyAlignment="1">
      <alignment horizontal="center" vertical="center" wrapText="1"/>
    </xf>
    <xf numFmtId="200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200" fontId="2" fillId="5" borderId="1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212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200" fontId="1" fillId="0" borderId="11" xfId="0" applyNumberFormat="1" applyFont="1" applyBorder="1" applyAlignment="1">
      <alignment vertical="center" wrapText="1"/>
    </xf>
    <xf numFmtId="200" fontId="1" fillId="0" borderId="10" xfId="0" applyNumberFormat="1" applyFont="1" applyBorder="1" applyAlignment="1">
      <alignment vertical="center" wrapText="1"/>
    </xf>
    <xf numFmtId="206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49" fontId="2" fillId="5" borderId="10" xfId="0" applyNumberFormat="1" applyFont="1" applyFill="1" applyBorder="1" applyAlignment="1">
      <alignment horizontal="center" vertical="center" wrapText="1"/>
    </xf>
    <xf numFmtId="20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200" fontId="10" fillId="0" borderId="10" xfId="0" applyNumberFormat="1" applyFont="1" applyFill="1" applyBorder="1" applyAlignment="1">
      <alignment horizontal="center" vertical="center" wrapText="1"/>
    </xf>
    <xf numFmtId="200" fontId="2" fillId="0" borderId="11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200" fontId="1" fillId="35" borderId="10" xfId="0" applyNumberFormat="1" applyFont="1" applyFill="1" applyBorder="1" applyAlignment="1">
      <alignment horizontal="center" vertical="top" wrapText="1"/>
    </xf>
    <xf numFmtId="200" fontId="1" fillId="35" borderId="13" xfId="0" applyNumberFormat="1" applyFont="1" applyFill="1" applyBorder="1" applyAlignment="1">
      <alignment horizontal="center" vertical="top" wrapText="1"/>
    </xf>
    <xf numFmtId="200" fontId="1" fillId="35" borderId="15" xfId="0" applyNumberFormat="1" applyFont="1" applyFill="1" applyBorder="1" applyAlignment="1">
      <alignment horizontal="center" vertical="top" wrapText="1"/>
    </xf>
    <xf numFmtId="0" fontId="1" fillId="35" borderId="0" xfId="0" applyFont="1" applyFill="1" applyAlignment="1">
      <alignment/>
    </xf>
    <xf numFmtId="200" fontId="2" fillId="35" borderId="10" xfId="0" applyNumberFormat="1" applyFont="1" applyFill="1" applyBorder="1" applyAlignment="1">
      <alignment horizontal="center" vertical="center" wrapText="1"/>
    </xf>
    <xf numFmtId="200" fontId="10" fillId="35" borderId="14" xfId="0" applyNumberFormat="1" applyFont="1" applyFill="1" applyBorder="1" applyAlignment="1">
      <alignment horizontal="center" vertical="center" wrapText="1"/>
    </xf>
    <xf numFmtId="200" fontId="1" fillId="35" borderId="10" xfId="0" applyNumberFormat="1" applyFont="1" applyFill="1" applyBorder="1" applyAlignment="1">
      <alignment horizontal="center" vertical="center" wrapText="1"/>
    </xf>
    <xf numFmtId="200" fontId="1" fillId="35" borderId="10" xfId="0" applyNumberFormat="1" applyFont="1" applyFill="1" applyBorder="1" applyAlignment="1">
      <alignment vertical="center" wrapText="1"/>
    </xf>
    <xf numFmtId="200" fontId="1" fillId="35" borderId="13" xfId="0" applyNumberFormat="1" applyFont="1" applyFill="1" applyBorder="1" applyAlignment="1">
      <alignment horizontal="center" vertical="center" wrapText="1"/>
    </xf>
    <xf numFmtId="200" fontId="1" fillId="35" borderId="15" xfId="0" applyNumberFormat="1" applyFont="1" applyFill="1" applyBorder="1" applyAlignment="1">
      <alignment horizontal="center" vertical="center" wrapText="1"/>
    </xf>
    <xf numFmtId="200" fontId="1" fillId="35" borderId="13" xfId="0" applyNumberFormat="1" applyFont="1" applyFill="1" applyBorder="1" applyAlignment="1">
      <alignment vertical="center" wrapText="1"/>
    </xf>
    <xf numFmtId="200" fontId="1" fillId="35" borderId="15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200" fontId="2" fillId="5" borderId="10" xfId="0" applyNumberFormat="1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left" vertical="center" wrapText="1"/>
    </xf>
    <xf numFmtId="200" fontId="10" fillId="35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06" fontId="1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206" fontId="1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206" fontId="1" fillId="0" borderId="13" xfId="0" applyNumberFormat="1" applyFont="1" applyBorder="1" applyAlignment="1">
      <alignment horizontal="center" vertical="center" wrapText="1"/>
    </xf>
    <xf numFmtId="206" fontId="1" fillId="0" borderId="15" xfId="0" applyNumberFormat="1" applyFont="1" applyBorder="1" applyAlignment="1">
      <alignment horizontal="center" vertical="center" wrapText="1"/>
    </xf>
    <xf numFmtId="206" fontId="10" fillId="0" borderId="13" xfId="0" applyNumberFormat="1" applyFont="1" applyBorder="1" applyAlignment="1">
      <alignment horizontal="center" vertical="center" wrapText="1"/>
    </xf>
    <xf numFmtId="206" fontId="10" fillId="0" borderId="15" xfId="0" applyNumberFormat="1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06" fontId="2" fillId="0" borderId="13" xfId="0" applyNumberFormat="1" applyFont="1" applyBorder="1" applyAlignment="1">
      <alignment horizontal="center" vertical="center" wrapText="1"/>
    </xf>
    <xf numFmtId="206" fontId="2" fillId="0" borderId="15" xfId="0" applyNumberFormat="1" applyFont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201" fontId="10" fillId="0" borderId="13" xfId="0" applyNumberFormat="1" applyFont="1" applyBorder="1" applyAlignment="1">
      <alignment horizontal="center" vertical="center" wrapText="1"/>
    </xf>
    <xf numFmtId="201" fontId="10" fillId="0" borderId="15" xfId="0" applyNumberFormat="1" applyFont="1" applyBorder="1" applyAlignment="1">
      <alignment horizontal="center" vertical="center" wrapText="1"/>
    </xf>
    <xf numFmtId="206" fontId="10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201" fontId="1" fillId="0" borderId="13" xfId="0" applyNumberFormat="1" applyFont="1" applyBorder="1" applyAlignment="1">
      <alignment horizontal="center" vertical="center" wrapText="1"/>
    </xf>
    <xf numFmtId="201" fontId="1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200" fontId="1" fillId="35" borderId="11" xfId="0" applyNumberFormat="1" applyFont="1" applyFill="1" applyBorder="1" applyAlignment="1">
      <alignment horizontal="center" vertical="center" wrapText="1"/>
    </xf>
    <xf numFmtId="200" fontId="1" fillId="35" borderId="14" xfId="0" applyNumberFormat="1" applyFont="1" applyFill="1" applyBorder="1" applyAlignment="1">
      <alignment horizontal="center" vertical="center" wrapText="1"/>
    </xf>
    <xf numFmtId="206" fontId="2" fillId="35" borderId="13" xfId="0" applyNumberFormat="1" applyFont="1" applyFill="1" applyBorder="1" applyAlignment="1">
      <alignment horizontal="center" vertical="top" wrapText="1"/>
    </xf>
    <xf numFmtId="206" fontId="2" fillId="35" borderId="15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center" wrapText="1"/>
    </xf>
    <xf numFmtId="206" fontId="10" fillId="35" borderId="13" xfId="0" applyNumberFormat="1" applyFont="1" applyFill="1" applyBorder="1" applyAlignment="1">
      <alignment horizontal="center" vertical="center" wrapText="1"/>
    </xf>
    <xf numFmtId="206" fontId="10" fillId="35" borderId="15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200" fontId="2" fillId="35" borderId="10" xfId="0" applyNumberFormat="1" applyFont="1" applyFill="1" applyBorder="1" applyAlignment="1">
      <alignment horizontal="center" vertical="top" wrapText="1"/>
    </xf>
    <xf numFmtId="200" fontId="2" fillId="35" borderId="13" xfId="0" applyNumberFormat="1" applyFont="1" applyFill="1" applyBorder="1" applyAlignment="1">
      <alignment horizontal="center" vertical="top" wrapText="1"/>
    </xf>
    <xf numFmtId="200" fontId="2" fillId="35" borderId="15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5" xfId="0" applyNumberFormat="1" applyFont="1" applyFill="1" applyBorder="1" applyAlignment="1">
      <alignment horizontal="center" vertical="center" wrapText="1"/>
    </xf>
    <xf numFmtId="206" fontId="1" fillId="35" borderId="13" xfId="0" applyNumberFormat="1" applyFont="1" applyFill="1" applyBorder="1" applyAlignment="1">
      <alignment horizontal="center" vertical="center" wrapText="1"/>
    </xf>
    <xf numFmtId="206" fontId="1" fillId="35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4" xfId="0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9;&#1084;&#1110;&#1085;&#1080;%20&#1082;&#1086;&#1096;&#1090;&#1086;&#1088;&#1080;&#1089;&#1085;&#1080;&#1093;%20%20&#1087;&#1088;&#1080;&#1079;&#1085;&#1072;&#1095;&#1077;&#1085;&#1100;\2018\2018-&#1030;&#1085;&#1092;.&#1097;&#1086;&#1076;&#1086;%20&#1079;&#1084;&#1110;&#1085;%20&#1082;&#1086;&#1096;&#1090;&#1086;&#1088;&#1080;&#1089;&#1085;&#1080;&#1093;%20&#1087;&#1088;&#1080;&#1079;&#1085;&#1072;&#1095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141">
          <cell r="AT141">
            <v>6511884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76" zoomScaleSheetLayoutView="76" zoomScalePageLayoutView="0" workbookViewId="0" topLeftCell="A46">
      <selection activeCell="B14" sqref="B14:I14"/>
    </sheetView>
  </sheetViews>
  <sheetFormatPr defaultColWidth="9.140625" defaultRowHeight="12.75"/>
  <cols>
    <col min="1" max="1" width="6.00390625" style="4" customWidth="1"/>
    <col min="2" max="2" width="21.7109375" style="2" customWidth="1"/>
    <col min="3" max="3" width="19.140625" style="2" customWidth="1"/>
    <col min="4" max="4" width="13.421875" style="2" customWidth="1"/>
    <col min="5" max="5" width="26.7109375" style="2" customWidth="1"/>
    <col min="6" max="6" width="12.28125" style="2" customWidth="1"/>
    <col min="7" max="7" width="16.7109375" style="2" customWidth="1"/>
    <col min="8" max="8" width="11.421875" style="2" customWidth="1"/>
    <col min="9" max="9" width="12.00390625" style="2" customWidth="1"/>
    <col min="10" max="10" width="14.8515625" style="2" customWidth="1"/>
    <col min="11" max="16384" width="9.140625" style="2" customWidth="1"/>
  </cols>
  <sheetData>
    <row r="1" spans="1:8" ht="69" customHeight="1">
      <c r="A1" s="2"/>
      <c r="F1" s="137" t="s">
        <v>77</v>
      </c>
      <c r="G1" s="137"/>
      <c r="H1" s="137"/>
    </row>
    <row r="2" spans="1:6" ht="15">
      <c r="A2" s="2"/>
      <c r="F2" s="6" t="s">
        <v>16</v>
      </c>
    </row>
    <row r="3" spans="1:9" ht="15">
      <c r="A3" s="2"/>
      <c r="F3" s="78" t="s">
        <v>17</v>
      </c>
      <c r="G3" s="78"/>
      <c r="H3" s="78"/>
      <c r="I3" s="78"/>
    </row>
    <row r="4" spans="1:9" ht="15">
      <c r="A4" s="2"/>
      <c r="F4" s="13" t="s">
        <v>18</v>
      </c>
      <c r="G4" s="14"/>
      <c r="H4" s="14"/>
      <c r="I4" s="14"/>
    </row>
    <row r="5" spans="1:9" ht="15">
      <c r="A5" s="2"/>
      <c r="F5" s="58" t="s">
        <v>139</v>
      </c>
      <c r="G5" s="26"/>
      <c r="H5" s="26"/>
      <c r="I5" s="26"/>
    </row>
    <row r="6" ht="15">
      <c r="F6" s="59"/>
    </row>
    <row r="7" spans="1:9" ht="15">
      <c r="A7" s="2"/>
      <c r="F7" s="60" t="s">
        <v>95</v>
      </c>
      <c r="G7" s="1"/>
      <c r="H7" s="1"/>
      <c r="I7" s="1"/>
    </row>
    <row r="8" spans="1:9" ht="15">
      <c r="A8" s="2"/>
      <c r="F8" s="79" t="s">
        <v>96</v>
      </c>
      <c r="G8" s="78"/>
      <c r="H8" s="78"/>
      <c r="I8" s="78"/>
    </row>
    <row r="9" spans="1:9" ht="15">
      <c r="A9" s="2"/>
      <c r="F9" s="61" t="s">
        <v>52</v>
      </c>
      <c r="G9" s="25"/>
      <c r="H9" s="25"/>
      <c r="I9" s="25"/>
    </row>
    <row r="10" spans="1:9" ht="15">
      <c r="A10" s="2"/>
      <c r="F10" s="58" t="s">
        <v>140</v>
      </c>
      <c r="G10" s="26"/>
      <c r="H10" s="26"/>
      <c r="I10" s="26"/>
    </row>
    <row r="11" ht="15">
      <c r="B11" s="4"/>
    </row>
    <row r="12" spans="2:9" ht="15">
      <c r="B12" s="142" t="s">
        <v>0</v>
      </c>
      <c r="C12" s="142"/>
      <c r="D12" s="142"/>
      <c r="E12" s="142"/>
      <c r="F12" s="142"/>
      <c r="G12" s="142"/>
      <c r="H12" s="142"/>
      <c r="I12" s="142"/>
    </row>
    <row r="13" spans="2:9" ht="15">
      <c r="B13" s="142" t="s">
        <v>53</v>
      </c>
      <c r="C13" s="142"/>
      <c r="D13" s="142"/>
      <c r="E13" s="142"/>
      <c r="F13" s="142"/>
      <c r="G13" s="142"/>
      <c r="H13" s="142"/>
      <c r="I13" s="142"/>
    </row>
    <row r="14" spans="2:9" ht="15">
      <c r="B14" s="142" t="s">
        <v>74</v>
      </c>
      <c r="C14" s="142"/>
      <c r="D14" s="142"/>
      <c r="E14" s="142"/>
      <c r="F14" s="142"/>
      <c r="G14" s="142"/>
      <c r="H14" s="142"/>
      <c r="I14" s="142"/>
    </row>
    <row r="15" spans="2:9" ht="15">
      <c r="B15" s="142" t="s">
        <v>108</v>
      </c>
      <c r="C15" s="142"/>
      <c r="D15" s="142"/>
      <c r="E15" s="142"/>
      <c r="F15" s="142"/>
      <c r="G15" s="142"/>
      <c r="H15" s="142"/>
      <c r="I15" s="142"/>
    </row>
    <row r="16" spans="2:9" ht="15">
      <c r="B16" s="15" t="s">
        <v>39</v>
      </c>
      <c r="C16" s="154" t="s">
        <v>26</v>
      </c>
      <c r="D16" s="154"/>
      <c r="E16" s="154"/>
      <c r="F16" s="154"/>
      <c r="G16" s="154"/>
      <c r="H16" s="154"/>
      <c r="I16" s="154"/>
    </row>
    <row r="17" spans="1:9" ht="15">
      <c r="A17" s="4" t="s">
        <v>19</v>
      </c>
      <c r="B17" s="1" t="s">
        <v>20</v>
      </c>
      <c r="C17" s="157" t="s">
        <v>21</v>
      </c>
      <c r="D17" s="157"/>
      <c r="E17" s="157"/>
      <c r="F17" s="157"/>
      <c r="G17" s="157"/>
      <c r="H17" s="157"/>
      <c r="I17" s="157"/>
    </row>
    <row r="18" spans="1:9" ht="15">
      <c r="A18" s="4" t="s">
        <v>23</v>
      </c>
      <c r="B18" s="16" t="s">
        <v>40</v>
      </c>
      <c r="C18" s="154" t="s">
        <v>26</v>
      </c>
      <c r="D18" s="154"/>
      <c r="E18" s="154"/>
      <c r="F18" s="154"/>
      <c r="G18" s="154"/>
      <c r="H18" s="154"/>
      <c r="I18" s="154"/>
    </row>
    <row r="19" spans="2:9" ht="15">
      <c r="B19" s="1" t="s">
        <v>20</v>
      </c>
      <c r="C19" s="157" t="s">
        <v>22</v>
      </c>
      <c r="D19" s="157"/>
      <c r="E19" s="157"/>
      <c r="F19" s="157"/>
      <c r="G19" s="157"/>
      <c r="H19" s="157"/>
      <c r="I19" s="157"/>
    </row>
    <row r="20" spans="1:9" ht="36" customHeight="1">
      <c r="A20" s="4" t="s">
        <v>24</v>
      </c>
      <c r="B20" s="15" t="s">
        <v>109</v>
      </c>
      <c r="C20" s="15"/>
      <c r="D20" s="159" t="s">
        <v>125</v>
      </c>
      <c r="E20" s="159"/>
      <c r="F20" s="159"/>
      <c r="G20" s="159"/>
      <c r="H20" s="159"/>
      <c r="I20" s="159"/>
    </row>
    <row r="21" spans="2:9" ht="15">
      <c r="B21" s="1" t="s">
        <v>25</v>
      </c>
      <c r="C21" s="4" t="s">
        <v>78</v>
      </c>
      <c r="D21" s="158" t="s">
        <v>51</v>
      </c>
      <c r="E21" s="158"/>
      <c r="F21" s="158"/>
      <c r="G21" s="158"/>
      <c r="H21" s="158"/>
      <c r="I21" s="158"/>
    </row>
    <row r="22" spans="1:10" ht="29.25" customHeight="1">
      <c r="A22" s="19" t="s">
        <v>27</v>
      </c>
      <c r="B22" s="155" t="s">
        <v>133</v>
      </c>
      <c r="C22" s="155"/>
      <c r="D22" s="155"/>
      <c r="E22" s="155"/>
      <c r="F22" s="155"/>
      <c r="G22" s="155"/>
      <c r="H22" s="155"/>
      <c r="I22" s="155"/>
      <c r="J22" s="116">
        <f>+I45</f>
        <v>6511.884</v>
      </c>
    </row>
    <row r="23" spans="2:9" ht="27.75" customHeight="1">
      <c r="B23" s="155" t="s">
        <v>134</v>
      </c>
      <c r="C23" s="155"/>
      <c r="D23" s="155"/>
      <c r="E23" s="155"/>
      <c r="F23" s="155"/>
      <c r="G23" s="155"/>
      <c r="H23" s="155"/>
      <c r="I23" s="155"/>
    </row>
    <row r="24" spans="2:9" ht="19.5" customHeight="1">
      <c r="B24" s="155" t="s">
        <v>76</v>
      </c>
      <c r="C24" s="155"/>
      <c r="D24" s="155"/>
      <c r="E24" s="155"/>
      <c r="F24" s="155"/>
      <c r="G24" s="155"/>
      <c r="H24" s="155"/>
      <c r="I24" s="155"/>
    </row>
    <row r="25" spans="1:9" ht="15">
      <c r="A25" s="4" t="s">
        <v>28</v>
      </c>
      <c r="B25" s="141" t="s">
        <v>30</v>
      </c>
      <c r="C25" s="141"/>
      <c r="D25" s="141"/>
      <c r="E25" s="141"/>
      <c r="F25" s="141"/>
      <c r="G25" s="141"/>
      <c r="H25" s="141"/>
      <c r="I25" s="141"/>
    </row>
    <row r="26" spans="2:9" ht="75" customHeight="1">
      <c r="B26" s="156" t="s">
        <v>127</v>
      </c>
      <c r="C26" s="156"/>
      <c r="D26" s="156"/>
      <c r="E26" s="156"/>
      <c r="F26" s="156"/>
      <c r="G26" s="156"/>
      <c r="H26" s="156"/>
      <c r="I26" s="156"/>
    </row>
    <row r="27" spans="1:9" ht="15">
      <c r="A27" s="4" t="s">
        <v>29</v>
      </c>
      <c r="B27" s="141" t="s">
        <v>31</v>
      </c>
      <c r="C27" s="141"/>
      <c r="D27" s="141"/>
      <c r="E27" s="141"/>
      <c r="F27" s="141"/>
      <c r="G27" s="141"/>
      <c r="H27" s="141"/>
      <c r="I27" s="141"/>
    </row>
    <row r="28" spans="2:9" ht="48" customHeight="1">
      <c r="B28" s="155" t="s">
        <v>80</v>
      </c>
      <c r="C28" s="155"/>
      <c r="D28" s="155"/>
      <c r="E28" s="155"/>
      <c r="F28" s="155"/>
      <c r="G28" s="155"/>
      <c r="H28" s="155"/>
      <c r="I28" s="155"/>
    </row>
    <row r="29" ht="15">
      <c r="B29" s="1"/>
    </row>
    <row r="30" spans="1:9" ht="15">
      <c r="A30" s="4" t="s">
        <v>32</v>
      </c>
      <c r="B30" s="141" t="s">
        <v>54</v>
      </c>
      <c r="C30" s="141"/>
      <c r="D30" s="141"/>
      <c r="E30" s="141"/>
      <c r="F30" s="141"/>
      <c r="G30" s="141"/>
      <c r="H30" s="141"/>
      <c r="I30" s="141"/>
    </row>
    <row r="31" spans="2:9" ht="15" customHeight="1">
      <c r="B31" s="138" t="s">
        <v>1</v>
      </c>
      <c r="C31" s="148" t="s">
        <v>55</v>
      </c>
      <c r="D31" s="125" t="s">
        <v>81</v>
      </c>
      <c r="E31" s="125"/>
      <c r="F31" s="143" t="s">
        <v>56</v>
      </c>
      <c r="G31" s="143"/>
      <c r="H31" s="143"/>
      <c r="I31" s="144"/>
    </row>
    <row r="32" spans="2:9" ht="15">
      <c r="B32" s="140"/>
      <c r="C32" s="149"/>
      <c r="D32" s="125"/>
      <c r="E32" s="125"/>
      <c r="F32" s="145"/>
      <c r="G32" s="145"/>
      <c r="H32" s="145"/>
      <c r="I32" s="146"/>
    </row>
    <row r="33" spans="2:9" ht="34.5" customHeight="1">
      <c r="B33" s="8"/>
      <c r="C33" s="64"/>
      <c r="D33" s="147"/>
      <c r="E33" s="147"/>
      <c r="F33" s="125"/>
      <c r="G33" s="125"/>
      <c r="H33" s="125"/>
      <c r="I33" s="125"/>
    </row>
    <row r="34" ht="15">
      <c r="B34" s="1"/>
    </row>
    <row r="35" spans="1:9" ht="15">
      <c r="A35" s="4" t="s">
        <v>33</v>
      </c>
      <c r="B35" s="141" t="s">
        <v>57</v>
      </c>
      <c r="C35" s="141"/>
      <c r="D35" s="141"/>
      <c r="E35" s="141"/>
      <c r="F35" s="141"/>
      <c r="G35" s="141"/>
      <c r="H35" s="141"/>
      <c r="I35" s="141"/>
    </row>
    <row r="36" spans="2:9" ht="15">
      <c r="B36" s="1"/>
      <c r="C36" s="1"/>
      <c r="D36" s="1"/>
      <c r="E36" s="1"/>
      <c r="F36" s="1"/>
      <c r="G36" s="1"/>
      <c r="H36" s="1"/>
      <c r="I36" s="17" t="s">
        <v>66</v>
      </c>
    </row>
    <row r="37" spans="2:9" ht="18" customHeight="1">
      <c r="B37" s="125" t="s">
        <v>1</v>
      </c>
      <c r="C37" s="125" t="s">
        <v>55</v>
      </c>
      <c r="D37" s="125" t="s">
        <v>81</v>
      </c>
      <c r="E37" s="148" t="s">
        <v>63</v>
      </c>
      <c r="F37" s="144"/>
      <c r="G37" s="125" t="s">
        <v>3</v>
      </c>
      <c r="H37" s="125"/>
      <c r="I37" s="125"/>
    </row>
    <row r="38" spans="2:9" ht="30">
      <c r="B38" s="125"/>
      <c r="C38" s="125"/>
      <c r="D38" s="125"/>
      <c r="E38" s="149"/>
      <c r="F38" s="146"/>
      <c r="G38" s="10" t="s">
        <v>14</v>
      </c>
      <c r="H38" s="3" t="s">
        <v>15</v>
      </c>
      <c r="I38" s="3" t="s">
        <v>4</v>
      </c>
    </row>
    <row r="39" spans="2:9" ht="15">
      <c r="B39" s="8">
        <v>1</v>
      </c>
      <c r="C39" s="8">
        <v>2</v>
      </c>
      <c r="D39" s="8">
        <v>3</v>
      </c>
      <c r="E39" s="128">
        <v>4</v>
      </c>
      <c r="F39" s="129"/>
      <c r="G39" s="10">
        <v>5</v>
      </c>
      <c r="H39" s="3">
        <v>6</v>
      </c>
      <c r="I39" s="3">
        <v>7</v>
      </c>
    </row>
    <row r="40" spans="2:9" ht="49.5" customHeight="1">
      <c r="B40" s="8"/>
      <c r="C40" s="65" t="s">
        <v>109</v>
      </c>
      <c r="D40" s="64" t="s">
        <v>94</v>
      </c>
      <c r="E40" s="126" t="s">
        <v>79</v>
      </c>
      <c r="F40" s="127"/>
      <c r="G40" s="10"/>
      <c r="H40" s="3"/>
      <c r="I40" s="3"/>
    </row>
    <row r="41" spans="2:9" ht="15">
      <c r="B41" s="8"/>
      <c r="C41" s="65"/>
      <c r="D41" s="64"/>
      <c r="E41" s="126" t="s">
        <v>64</v>
      </c>
      <c r="F41" s="127"/>
      <c r="G41" s="10"/>
      <c r="H41" s="3"/>
      <c r="I41" s="3"/>
    </row>
    <row r="42" spans="2:9" s="4" customFormat="1" ht="62.25" customHeight="1">
      <c r="B42" s="8">
        <v>1</v>
      </c>
      <c r="C42" s="65" t="s">
        <v>109</v>
      </c>
      <c r="D42" s="64"/>
      <c r="E42" s="150" t="s">
        <v>70</v>
      </c>
      <c r="F42" s="151"/>
      <c r="G42" s="73">
        <f>+H66</f>
        <v>4235.184</v>
      </c>
      <c r="H42" s="73"/>
      <c r="I42" s="73">
        <f>G42+H42</f>
        <v>4235.184</v>
      </c>
    </row>
    <row r="43" spans="2:9" s="4" customFormat="1" ht="78" customHeight="1">
      <c r="B43" s="8">
        <v>2</v>
      </c>
      <c r="C43" s="65" t="s">
        <v>109</v>
      </c>
      <c r="D43" s="64"/>
      <c r="E43" s="150" t="s">
        <v>128</v>
      </c>
      <c r="F43" s="151"/>
      <c r="G43" s="73">
        <f>+H78</f>
        <v>2176.7</v>
      </c>
      <c r="H43" s="73"/>
      <c r="I43" s="73">
        <f>G43</f>
        <v>2176.7</v>
      </c>
    </row>
    <row r="44" spans="2:9" s="4" customFormat="1" ht="72" customHeight="1">
      <c r="B44" s="8">
        <v>3</v>
      </c>
      <c r="C44" s="65" t="s">
        <v>109</v>
      </c>
      <c r="D44" s="64"/>
      <c r="E44" s="150" t="s">
        <v>130</v>
      </c>
      <c r="F44" s="151"/>
      <c r="G44" s="73">
        <f>+H91</f>
        <v>100</v>
      </c>
      <c r="H44" s="73"/>
      <c r="I44" s="73">
        <f>G44</f>
        <v>100</v>
      </c>
    </row>
    <row r="45" spans="2:10" s="4" customFormat="1" ht="18" customHeight="1">
      <c r="B45" s="8"/>
      <c r="C45" s="9" t="s">
        <v>60</v>
      </c>
      <c r="D45" s="53"/>
      <c r="E45" s="167"/>
      <c r="F45" s="168"/>
      <c r="G45" s="73">
        <f>+G42+G43+G44</f>
        <v>6511.884</v>
      </c>
      <c r="H45" s="73"/>
      <c r="I45" s="73">
        <f>G45+H45</f>
        <v>6511.884</v>
      </c>
      <c r="J45" s="4">
        <f>+'[1]лист 1'!$AT$141/1000</f>
        <v>6511.884</v>
      </c>
    </row>
    <row r="46" spans="2:10" ht="15">
      <c r="B46" s="5"/>
      <c r="J46" s="112">
        <f>+J45-I45</f>
        <v>0</v>
      </c>
    </row>
    <row r="47" spans="1:9" ht="15">
      <c r="A47" s="4" t="s">
        <v>34</v>
      </c>
      <c r="B47" s="141" t="s">
        <v>86</v>
      </c>
      <c r="C47" s="141"/>
      <c r="D47" s="141"/>
      <c r="E47" s="141"/>
      <c r="F47" s="141"/>
      <c r="G47" s="141"/>
      <c r="H47" s="141"/>
      <c r="I47" s="141"/>
    </row>
    <row r="48" spans="3:9" ht="15">
      <c r="C48" s="66"/>
      <c r="D48" s="66"/>
      <c r="E48" s="66"/>
      <c r="F48" s="66"/>
      <c r="G48" s="66" t="s">
        <v>2</v>
      </c>
      <c r="H48" s="67"/>
      <c r="I48" s="67"/>
    </row>
    <row r="49" spans="2:7" ht="21.75" customHeight="1">
      <c r="B49" s="125" t="s">
        <v>82</v>
      </c>
      <c r="C49" s="125"/>
      <c r="D49" s="125" t="s">
        <v>55</v>
      </c>
      <c r="E49" s="125" t="s">
        <v>14</v>
      </c>
      <c r="F49" s="125" t="s">
        <v>15</v>
      </c>
      <c r="G49" s="125" t="s">
        <v>4</v>
      </c>
    </row>
    <row r="50" spans="2:7" ht="30" customHeight="1">
      <c r="B50" s="125"/>
      <c r="C50" s="125"/>
      <c r="D50" s="125"/>
      <c r="E50" s="125"/>
      <c r="F50" s="125"/>
      <c r="G50" s="125"/>
    </row>
    <row r="51" spans="2:7" ht="15">
      <c r="B51" s="128">
        <v>1</v>
      </c>
      <c r="C51" s="129"/>
      <c r="D51" s="3">
        <v>2</v>
      </c>
      <c r="E51" s="3">
        <v>3</v>
      </c>
      <c r="F51" s="3">
        <v>4</v>
      </c>
      <c r="G51" s="3">
        <v>5</v>
      </c>
    </row>
    <row r="52" spans="2:7" ht="21" customHeight="1">
      <c r="B52" s="150" t="s">
        <v>83</v>
      </c>
      <c r="C52" s="151"/>
      <c r="D52" s="3"/>
      <c r="E52" s="3"/>
      <c r="F52" s="3"/>
      <c r="G52" s="3"/>
    </row>
    <row r="53" spans="2:7" ht="102" customHeight="1">
      <c r="B53" s="150" t="s">
        <v>129</v>
      </c>
      <c r="C53" s="151"/>
      <c r="D53" s="64" t="s">
        <v>109</v>
      </c>
      <c r="E53" s="68">
        <f>+I42+I43</f>
        <v>6411.884</v>
      </c>
      <c r="F53" s="68"/>
      <c r="G53" s="68">
        <f>+E53</f>
        <v>6411.884</v>
      </c>
    </row>
    <row r="54" spans="2:7" ht="21" customHeight="1">
      <c r="B54" s="150" t="s">
        <v>87</v>
      </c>
      <c r="C54" s="151"/>
      <c r="D54" s="3"/>
      <c r="E54" s="3"/>
      <c r="F54" s="3"/>
      <c r="G54" s="3"/>
    </row>
    <row r="55" spans="2:7" ht="15">
      <c r="B55" s="150" t="s">
        <v>58</v>
      </c>
      <c r="C55" s="151"/>
      <c r="D55" s="3"/>
      <c r="E55" s="3"/>
      <c r="F55" s="3"/>
      <c r="G55" s="3"/>
    </row>
    <row r="56" spans="2:7" ht="15">
      <c r="B56" s="150" t="s">
        <v>59</v>
      </c>
      <c r="C56" s="151"/>
      <c r="D56" s="3"/>
      <c r="E56" s="3"/>
      <c r="F56" s="3"/>
      <c r="G56" s="3"/>
    </row>
    <row r="57" spans="2:7" ht="16.5" customHeight="1">
      <c r="B57" s="164" t="s">
        <v>60</v>
      </c>
      <c r="C57" s="164"/>
      <c r="D57" s="20"/>
      <c r="E57" s="68">
        <f>+E53</f>
        <v>6411.884</v>
      </c>
      <c r="F57" s="20"/>
      <c r="G57" s="68">
        <f>+G53</f>
        <v>6411.884</v>
      </c>
    </row>
    <row r="58" ht="15">
      <c r="B58" s="1"/>
    </row>
    <row r="59" spans="1:9" s="24" customFormat="1" ht="15">
      <c r="A59" s="23" t="s">
        <v>35</v>
      </c>
      <c r="B59" s="18" t="s">
        <v>61</v>
      </c>
      <c r="I59" s="34"/>
    </row>
    <row r="60" spans="2:9" ht="15" customHeight="1">
      <c r="B60" s="125" t="s">
        <v>1</v>
      </c>
      <c r="C60" s="125" t="s">
        <v>55</v>
      </c>
      <c r="D60" s="148" t="s">
        <v>88</v>
      </c>
      <c r="E60" s="144"/>
      <c r="F60" s="125" t="s">
        <v>41</v>
      </c>
      <c r="G60" s="138" t="s">
        <v>42</v>
      </c>
      <c r="H60" s="125" t="s">
        <v>89</v>
      </c>
      <c r="I60" s="125"/>
    </row>
    <row r="61" spans="2:9" ht="15">
      <c r="B61" s="125"/>
      <c r="C61" s="125"/>
      <c r="D61" s="169"/>
      <c r="E61" s="170"/>
      <c r="F61" s="125"/>
      <c r="G61" s="139"/>
      <c r="H61" s="125"/>
      <c r="I61" s="125"/>
    </row>
    <row r="62" spans="2:9" ht="15">
      <c r="B62" s="125"/>
      <c r="C62" s="125"/>
      <c r="D62" s="149"/>
      <c r="E62" s="146"/>
      <c r="F62" s="125"/>
      <c r="G62" s="140"/>
      <c r="H62" s="125"/>
      <c r="I62" s="125"/>
    </row>
    <row r="63" spans="2:9" ht="15">
      <c r="B63" s="8">
        <v>1</v>
      </c>
      <c r="C63" s="44">
        <v>2</v>
      </c>
      <c r="D63" s="128">
        <v>3</v>
      </c>
      <c r="E63" s="129"/>
      <c r="F63" s="63">
        <v>4</v>
      </c>
      <c r="G63" s="8">
        <v>5</v>
      </c>
      <c r="H63" s="128">
        <v>6</v>
      </c>
      <c r="I63" s="129"/>
    </row>
    <row r="64" spans="1:9" s="57" customFormat="1" ht="48" customHeight="1">
      <c r="A64" s="54"/>
      <c r="B64" s="55">
        <v>1</v>
      </c>
      <c r="C64" s="76" t="s">
        <v>109</v>
      </c>
      <c r="D64" s="123" t="s">
        <v>70</v>
      </c>
      <c r="E64" s="124"/>
      <c r="F64" s="56"/>
      <c r="G64" s="103"/>
      <c r="H64" s="132"/>
      <c r="I64" s="133"/>
    </row>
    <row r="65" spans="2:9" ht="19.5" customHeight="1">
      <c r="B65" s="8"/>
      <c r="C65" s="21"/>
      <c r="D65" s="152" t="s">
        <v>5</v>
      </c>
      <c r="E65" s="153"/>
      <c r="F65" s="50"/>
      <c r="G65" s="20"/>
      <c r="H65" s="69"/>
      <c r="I65" s="70"/>
    </row>
    <row r="66" spans="1:9" s="33" customFormat="1" ht="101.25" customHeight="1">
      <c r="A66" s="28"/>
      <c r="B66" s="51"/>
      <c r="C66" s="21"/>
      <c r="D66" s="165" t="s">
        <v>97</v>
      </c>
      <c r="E66" s="166"/>
      <c r="F66" s="52" t="s">
        <v>49</v>
      </c>
      <c r="G66" s="77" t="s">
        <v>113</v>
      </c>
      <c r="H66" s="130">
        <f>+H69+H70+H72</f>
        <v>4235.184</v>
      </c>
      <c r="I66" s="131"/>
    </row>
    <row r="67" spans="2:9" ht="21" customHeight="1">
      <c r="B67" s="8"/>
      <c r="C67" s="21"/>
      <c r="D67" s="152" t="s">
        <v>47</v>
      </c>
      <c r="E67" s="153"/>
      <c r="F67" s="50"/>
      <c r="G67" s="20"/>
      <c r="H67" s="48"/>
      <c r="I67" s="49"/>
    </row>
    <row r="68" spans="2:9" ht="66" customHeight="1">
      <c r="B68" s="8"/>
      <c r="C68" s="21"/>
      <c r="D68" s="162" t="s">
        <v>99</v>
      </c>
      <c r="E68" s="163"/>
      <c r="F68" s="50" t="s">
        <v>68</v>
      </c>
      <c r="G68" s="71" t="s">
        <v>119</v>
      </c>
      <c r="H68" s="117">
        <v>3</v>
      </c>
      <c r="I68" s="118"/>
    </row>
    <row r="69" spans="1:9" s="33" customFormat="1" ht="138.75" customHeight="1">
      <c r="A69" s="28"/>
      <c r="B69" s="51" t="s">
        <v>102</v>
      </c>
      <c r="C69" s="21"/>
      <c r="D69" s="160" t="s">
        <v>114</v>
      </c>
      <c r="E69" s="161"/>
      <c r="F69" s="81" t="s">
        <v>49</v>
      </c>
      <c r="G69" s="22" t="s">
        <v>122</v>
      </c>
      <c r="H69" s="121">
        <f>600-92+(60+115)+34.24+(-44.3036-20)</f>
        <v>652.9364</v>
      </c>
      <c r="I69" s="122"/>
    </row>
    <row r="70" spans="1:9" s="33" customFormat="1" ht="290.25" customHeight="1">
      <c r="A70" s="28"/>
      <c r="B70" s="51" t="s">
        <v>103</v>
      </c>
      <c r="C70" s="21"/>
      <c r="D70" s="160" t="s">
        <v>116</v>
      </c>
      <c r="E70" s="161"/>
      <c r="F70" s="81" t="s">
        <v>49</v>
      </c>
      <c r="G70" s="22" t="s">
        <v>115</v>
      </c>
      <c r="H70" s="121">
        <f>98+98-98-0.2</f>
        <v>97.8</v>
      </c>
      <c r="I70" s="122"/>
    </row>
    <row r="71" spans="2:9" ht="15">
      <c r="B71" s="8">
        <v>1</v>
      </c>
      <c r="C71" s="44">
        <v>2</v>
      </c>
      <c r="D71" s="128">
        <v>3</v>
      </c>
      <c r="E71" s="129"/>
      <c r="F71" s="63">
        <v>4</v>
      </c>
      <c r="G71" s="8">
        <v>5</v>
      </c>
      <c r="H71" s="128">
        <v>6</v>
      </c>
      <c r="I71" s="129"/>
    </row>
    <row r="72" spans="1:9" s="33" customFormat="1" ht="105.75" customHeight="1">
      <c r="A72" s="28"/>
      <c r="B72" s="51" t="s">
        <v>104</v>
      </c>
      <c r="C72" s="21"/>
      <c r="D72" s="160" t="s">
        <v>117</v>
      </c>
      <c r="E72" s="161"/>
      <c r="F72" s="81" t="s">
        <v>49</v>
      </c>
      <c r="G72" s="77" t="s">
        <v>123</v>
      </c>
      <c r="H72" s="134">
        <f>3500-15.5524</f>
        <v>3484.4476</v>
      </c>
      <c r="I72" s="135"/>
    </row>
    <row r="73" spans="2:10" ht="39.75" customHeight="1">
      <c r="B73" s="8"/>
      <c r="C73" s="47"/>
      <c r="D73" s="128" t="s">
        <v>69</v>
      </c>
      <c r="E73" s="129"/>
      <c r="F73" s="50" t="s">
        <v>49</v>
      </c>
      <c r="G73" s="80" t="s">
        <v>131</v>
      </c>
      <c r="H73" s="119">
        <f>+H66/H68</f>
        <v>1411.728</v>
      </c>
      <c r="I73" s="120"/>
      <c r="J73" s="116">
        <f>+I42</f>
        <v>4235.184</v>
      </c>
    </row>
    <row r="74" spans="2:9" ht="18" customHeight="1">
      <c r="B74" s="8"/>
      <c r="C74" s="46"/>
      <c r="D74" s="126" t="s">
        <v>6</v>
      </c>
      <c r="E74" s="127"/>
      <c r="F74" s="50"/>
      <c r="G74" s="80"/>
      <c r="H74" s="36"/>
      <c r="I74" s="37"/>
    </row>
    <row r="75" spans="2:9" ht="104.25" customHeight="1">
      <c r="B75" s="8"/>
      <c r="C75" s="47"/>
      <c r="D75" s="128" t="s">
        <v>98</v>
      </c>
      <c r="E75" s="129"/>
      <c r="F75" s="50" t="s">
        <v>50</v>
      </c>
      <c r="G75" s="80" t="s">
        <v>101</v>
      </c>
      <c r="H75" s="117">
        <v>100</v>
      </c>
      <c r="I75" s="118"/>
    </row>
    <row r="76" spans="1:9" s="57" customFormat="1" ht="75.75" customHeight="1">
      <c r="A76" s="54"/>
      <c r="B76" s="55">
        <v>2</v>
      </c>
      <c r="C76" s="76" t="s">
        <v>109</v>
      </c>
      <c r="D76" s="123" t="s">
        <v>100</v>
      </c>
      <c r="E76" s="124"/>
      <c r="F76" s="56"/>
      <c r="G76" s="103"/>
      <c r="H76" s="101"/>
      <c r="I76" s="102"/>
    </row>
    <row r="77" spans="2:9" ht="21" customHeight="1">
      <c r="B77" s="8"/>
      <c r="C77" s="21"/>
      <c r="D77" s="152" t="s">
        <v>5</v>
      </c>
      <c r="E77" s="153"/>
      <c r="F77" s="50"/>
      <c r="G77" s="20"/>
      <c r="H77" s="48"/>
      <c r="I77" s="49"/>
    </row>
    <row r="78" spans="1:9" s="33" customFormat="1" ht="93.75" customHeight="1">
      <c r="A78" s="28"/>
      <c r="B78" s="51"/>
      <c r="C78" s="21"/>
      <c r="D78" s="165" t="s">
        <v>97</v>
      </c>
      <c r="E78" s="166"/>
      <c r="F78" s="52" t="s">
        <v>49</v>
      </c>
      <c r="G78" s="77" t="s">
        <v>113</v>
      </c>
      <c r="H78" s="130">
        <f>+H80+H81+H82+H83</f>
        <v>2176.7</v>
      </c>
      <c r="I78" s="131"/>
    </row>
    <row r="79" spans="2:9" ht="66" customHeight="1">
      <c r="B79" s="8"/>
      <c r="C79" s="21"/>
      <c r="D79" s="162" t="s">
        <v>67</v>
      </c>
      <c r="E79" s="163"/>
      <c r="F79" s="50" t="s">
        <v>68</v>
      </c>
      <c r="G79" s="71" t="s">
        <v>119</v>
      </c>
      <c r="H79" s="117">
        <v>4</v>
      </c>
      <c r="I79" s="118"/>
    </row>
    <row r="80" spans="1:9" s="33" customFormat="1" ht="162" customHeight="1">
      <c r="A80" s="28"/>
      <c r="B80" s="51" t="s">
        <v>105</v>
      </c>
      <c r="C80" s="21"/>
      <c r="D80" s="172" t="s">
        <v>90</v>
      </c>
      <c r="E80" s="173"/>
      <c r="F80" s="81" t="s">
        <v>49</v>
      </c>
      <c r="G80" s="22" t="s">
        <v>118</v>
      </c>
      <c r="H80" s="121">
        <f>300-260</f>
        <v>40</v>
      </c>
      <c r="I80" s="122"/>
    </row>
    <row r="81" spans="1:9" s="33" customFormat="1" ht="57.75" customHeight="1">
      <c r="A81" s="28"/>
      <c r="B81" s="51" t="s">
        <v>106</v>
      </c>
      <c r="C81" s="21"/>
      <c r="D81" s="172" t="s">
        <v>71</v>
      </c>
      <c r="E81" s="173"/>
      <c r="F81" s="81" t="s">
        <v>49</v>
      </c>
      <c r="G81" s="82" t="s">
        <v>119</v>
      </c>
      <c r="H81" s="121">
        <f>500.1-115-18.898-34.24-300.1+(499.8-24.862)</f>
        <v>506.79999999999995</v>
      </c>
      <c r="I81" s="122"/>
    </row>
    <row r="82" spans="1:9" s="33" customFormat="1" ht="139.5" customHeight="1">
      <c r="A82" s="28"/>
      <c r="B82" s="51" t="s">
        <v>107</v>
      </c>
      <c r="C82" s="21"/>
      <c r="D82" s="172" t="s">
        <v>75</v>
      </c>
      <c r="E82" s="173"/>
      <c r="F82" s="81" t="s">
        <v>49</v>
      </c>
      <c r="G82" s="22" t="s">
        <v>124</v>
      </c>
      <c r="H82" s="121">
        <f>800+195-311.18-38.82+99-80.8+(193.9+142.8)</f>
        <v>999.9</v>
      </c>
      <c r="I82" s="122"/>
    </row>
    <row r="83" spans="1:9" s="91" customFormat="1" ht="114" customHeight="1">
      <c r="A83" s="85"/>
      <c r="B83" s="113" t="s">
        <v>120</v>
      </c>
      <c r="C83" s="114"/>
      <c r="D83" s="171" t="s">
        <v>126</v>
      </c>
      <c r="E83" s="171"/>
      <c r="F83" s="105" t="s">
        <v>49</v>
      </c>
      <c r="G83" s="115" t="s">
        <v>119</v>
      </c>
      <c r="H83" s="136">
        <v>630</v>
      </c>
      <c r="I83" s="136"/>
    </row>
    <row r="84" spans="2:9" ht="15">
      <c r="B84" s="8">
        <v>1</v>
      </c>
      <c r="C84" s="8">
        <v>2</v>
      </c>
      <c r="D84" s="125">
        <v>3</v>
      </c>
      <c r="E84" s="125"/>
      <c r="F84" s="8">
        <v>4</v>
      </c>
      <c r="G84" s="8">
        <v>5</v>
      </c>
      <c r="H84" s="125">
        <v>6</v>
      </c>
      <c r="I84" s="125"/>
    </row>
    <row r="85" spans="2:9" ht="21.75" customHeight="1">
      <c r="B85" s="8"/>
      <c r="C85" s="46"/>
      <c r="D85" s="126" t="s">
        <v>48</v>
      </c>
      <c r="E85" s="127"/>
      <c r="F85" s="50"/>
      <c r="G85" s="72"/>
      <c r="H85" s="48"/>
      <c r="I85" s="49"/>
    </row>
    <row r="86" spans="2:10" ht="36" customHeight="1">
      <c r="B86" s="8"/>
      <c r="C86" s="47"/>
      <c r="D86" s="128" t="s">
        <v>69</v>
      </c>
      <c r="E86" s="129"/>
      <c r="F86" s="50" t="s">
        <v>49</v>
      </c>
      <c r="G86" s="72" t="s">
        <v>132</v>
      </c>
      <c r="H86" s="119">
        <f>+H78/H79</f>
        <v>544.175</v>
      </c>
      <c r="I86" s="120"/>
      <c r="J86" s="116">
        <f>+I43</f>
        <v>2176.7</v>
      </c>
    </row>
    <row r="87" spans="2:9" ht="18" customHeight="1">
      <c r="B87" s="8"/>
      <c r="C87" s="46"/>
      <c r="D87" s="126" t="s">
        <v>6</v>
      </c>
      <c r="E87" s="127"/>
      <c r="F87" s="50"/>
      <c r="G87" s="72"/>
      <c r="H87" s="48"/>
      <c r="I87" s="49"/>
    </row>
    <row r="88" spans="2:9" ht="110.25" customHeight="1">
      <c r="B88" s="8"/>
      <c r="C88" s="47"/>
      <c r="D88" s="128" t="s">
        <v>72</v>
      </c>
      <c r="E88" s="129"/>
      <c r="F88" s="50" t="s">
        <v>50</v>
      </c>
      <c r="G88" s="72" t="s">
        <v>101</v>
      </c>
      <c r="H88" s="117">
        <v>100</v>
      </c>
      <c r="I88" s="118"/>
    </row>
    <row r="89" spans="1:9" s="84" customFormat="1" ht="58.5" customHeight="1">
      <c r="A89" s="83"/>
      <c r="B89" s="100">
        <v>3</v>
      </c>
      <c r="C89" s="76" t="s">
        <v>109</v>
      </c>
      <c r="D89" s="182" t="s">
        <v>130</v>
      </c>
      <c r="E89" s="183"/>
      <c r="F89" s="184"/>
      <c r="G89" s="184"/>
      <c r="H89" s="185"/>
      <c r="I89" s="186"/>
    </row>
    <row r="90" spans="1:9" s="91" customFormat="1" ht="19.5" customHeight="1">
      <c r="A90" s="85"/>
      <c r="B90" s="86"/>
      <c r="C90" s="87"/>
      <c r="D90" s="182" t="s">
        <v>5</v>
      </c>
      <c r="E90" s="183"/>
      <c r="F90" s="88"/>
      <c r="G90" s="88"/>
      <c r="H90" s="89"/>
      <c r="I90" s="90"/>
    </row>
    <row r="91" spans="1:9" s="84" customFormat="1" ht="19.5" customHeight="1">
      <c r="A91" s="83"/>
      <c r="B91" s="100"/>
      <c r="C91" s="87"/>
      <c r="D91" s="174" t="s">
        <v>73</v>
      </c>
      <c r="E91" s="174"/>
      <c r="F91" s="92" t="s">
        <v>49</v>
      </c>
      <c r="G91" s="175" t="s">
        <v>110</v>
      </c>
      <c r="H91" s="177">
        <f>+H92</f>
        <v>100</v>
      </c>
      <c r="I91" s="178"/>
    </row>
    <row r="92" spans="1:9" s="84" customFormat="1" ht="75.75" customHeight="1">
      <c r="A92" s="83"/>
      <c r="B92" s="100" t="s">
        <v>111</v>
      </c>
      <c r="C92" s="104"/>
      <c r="D92" s="179" t="s">
        <v>130</v>
      </c>
      <c r="E92" s="179"/>
      <c r="F92" s="93" t="s">
        <v>49</v>
      </c>
      <c r="G92" s="176"/>
      <c r="H92" s="180">
        <v>100</v>
      </c>
      <c r="I92" s="181"/>
    </row>
    <row r="93" spans="1:9" s="91" customFormat="1" ht="18" customHeight="1">
      <c r="A93" s="85"/>
      <c r="B93" s="86"/>
      <c r="C93" s="87"/>
      <c r="D93" s="182" t="s">
        <v>47</v>
      </c>
      <c r="E93" s="183"/>
      <c r="F93" s="88"/>
      <c r="G93" s="88"/>
      <c r="H93" s="89"/>
      <c r="I93" s="90"/>
    </row>
    <row r="94" spans="1:9" s="91" customFormat="1" ht="127.5" customHeight="1">
      <c r="A94" s="85"/>
      <c r="B94" s="100"/>
      <c r="C94" s="106"/>
      <c r="D94" s="187" t="s">
        <v>67</v>
      </c>
      <c r="E94" s="188"/>
      <c r="F94" s="94" t="s">
        <v>68</v>
      </c>
      <c r="G94" s="88" t="s">
        <v>112</v>
      </c>
      <c r="H94" s="189">
        <v>20</v>
      </c>
      <c r="I94" s="190"/>
    </row>
    <row r="95" spans="1:9" s="91" customFormat="1" ht="21" customHeight="1">
      <c r="A95" s="85"/>
      <c r="B95" s="86"/>
      <c r="C95" s="87"/>
      <c r="D95" s="182" t="s">
        <v>48</v>
      </c>
      <c r="E95" s="183"/>
      <c r="F95" s="88"/>
      <c r="G95" s="95"/>
      <c r="H95" s="96"/>
      <c r="I95" s="97"/>
    </row>
    <row r="96" spans="1:9" s="91" customFormat="1" ht="85.5" customHeight="1">
      <c r="A96" s="85"/>
      <c r="B96" s="86"/>
      <c r="C96" s="106"/>
      <c r="D96" s="187" t="s">
        <v>69</v>
      </c>
      <c r="E96" s="188"/>
      <c r="F96" s="94" t="s">
        <v>49</v>
      </c>
      <c r="G96" s="95" t="s">
        <v>121</v>
      </c>
      <c r="H96" s="191">
        <f>+H91/H94</f>
        <v>5</v>
      </c>
      <c r="I96" s="192"/>
    </row>
    <row r="97" spans="1:9" s="91" customFormat="1" ht="15" customHeight="1">
      <c r="A97" s="85"/>
      <c r="B97" s="86"/>
      <c r="C97" s="87"/>
      <c r="D97" s="182" t="s">
        <v>6</v>
      </c>
      <c r="E97" s="183"/>
      <c r="F97" s="88"/>
      <c r="G97" s="95"/>
      <c r="H97" s="98"/>
      <c r="I97" s="99"/>
    </row>
    <row r="98" spans="1:9" s="91" customFormat="1" ht="109.5" customHeight="1">
      <c r="A98" s="85"/>
      <c r="B98" s="86"/>
      <c r="C98" s="106"/>
      <c r="D98" s="187" t="s">
        <v>72</v>
      </c>
      <c r="E98" s="188"/>
      <c r="F98" s="94" t="s">
        <v>50</v>
      </c>
      <c r="G98" s="95" t="s">
        <v>101</v>
      </c>
      <c r="H98" s="189">
        <v>100</v>
      </c>
      <c r="I98" s="190"/>
    </row>
  </sheetData>
  <sheetProtection/>
  <mergeCells count="120">
    <mergeCell ref="D97:E97"/>
    <mergeCell ref="D98:E98"/>
    <mergeCell ref="H98:I98"/>
    <mergeCell ref="D93:E93"/>
    <mergeCell ref="D94:E94"/>
    <mergeCell ref="H94:I94"/>
    <mergeCell ref="D95:E95"/>
    <mergeCell ref="D96:E96"/>
    <mergeCell ref="H96:I96"/>
    <mergeCell ref="D91:E91"/>
    <mergeCell ref="G91:G92"/>
    <mergeCell ref="H91:I91"/>
    <mergeCell ref="D92:E92"/>
    <mergeCell ref="H92:I92"/>
    <mergeCell ref="D89:E89"/>
    <mergeCell ref="F89:G89"/>
    <mergeCell ref="H89:I89"/>
    <mergeCell ref="D90:E90"/>
    <mergeCell ref="D83:E83"/>
    <mergeCell ref="D72:E72"/>
    <mergeCell ref="D84:E84"/>
    <mergeCell ref="D79:E79"/>
    <mergeCell ref="H79:I79"/>
    <mergeCell ref="B56:C56"/>
    <mergeCell ref="D82:E82"/>
    <mergeCell ref="D78:E78"/>
    <mergeCell ref="D80:E80"/>
    <mergeCell ref="D81:E81"/>
    <mergeCell ref="B55:C55"/>
    <mergeCell ref="H60:I62"/>
    <mergeCell ref="D63:E63"/>
    <mergeCell ref="H63:I63"/>
    <mergeCell ref="B60:B62"/>
    <mergeCell ref="C60:C62"/>
    <mergeCell ref="D60:E62"/>
    <mergeCell ref="F60:F62"/>
    <mergeCell ref="E37:F38"/>
    <mergeCell ref="B53:C53"/>
    <mergeCell ref="B37:B38"/>
    <mergeCell ref="C37:C38"/>
    <mergeCell ref="B51:C51"/>
    <mergeCell ref="G37:I37"/>
    <mergeCell ref="B52:C52"/>
    <mergeCell ref="E39:F39"/>
    <mergeCell ref="E40:F40"/>
    <mergeCell ref="E41:F41"/>
    <mergeCell ref="E42:F42"/>
    <mergeCell ref="E44:F44"/>
    <mergeCell ref="D49:D50"/>
    <mergeCell ref="E43:F43"/>
    <mergeCell ref="E45:F45"/>
    <mergeCell ref="B47:I47"/>
    <mergeCell ref="B49:C50"/>
    <mergeCell ref="E49:E50"/>
    <mergeCell ref="F49:F50"/>
    <mergeCell ref="G49:G50"/>
    <mergeCell ref="D69:E69"/>
    <mergeCell ref="D73:E73"/>
    <mergeCell ref="D64:E64"/>
    <mergeCell ref="D68:E68"/>
    <mergeCell ref="B57:C57"/>
    <mergeCell ref="D66:E66"/>
    <mergeCell ref="D65:E65"/>
    <mergeCell ref="D70:E70"/>
    <mergeCell ref="D67:E67"/>
    <mergeCell ref="D71:E71"/>
    <mergeCell ref="C16:I16"/>
    <mergeCell ref="C17:I17"/>
    <mergeCell ref="B14:I14"/>
    <mergeCell ref="C19:I19"/>
    <mergeCell ref="B24:I24"/>
    <mergeCell ref="D21:I21"/>
    <mergeCell ref="B23:I23"/>
    <mergeCell ref="D20:I20"/>
    <mergeCell ref="B22:I22"/>
    <mergeCell ref="F33:I33"/>
    <mergeCell ref="B31:B32"/>
    <mergeCell ref="C18:I18"/>
    <mergeCell ref="B27:I27"/>
    <mergeCell ref="B28:I28"/>
    <mergeCell ref="B25:I25"/>
    <mergeCell ref="B26:I26"/>
    <mergeCell ref="D88:E88"/>
    <mergeCell ref="D87:E87"/>
    <mergeCell ref="D75:E75"/>
    <mergeCell ref="D74:E74"/>
    <mergeCell ref="D86:E86"/>
    <mergeCell ref="C31:C32"/>
    <mergeCell ref="D31:E32"/>
    <mergeCell ref="B54:C54"/>
    <mergeCell ref="D37:D38"/>
    <mergeCell ref="D77:E77"/>
    <mergeCell ref="H83:I83"/>
    <mergeCell ref="F1:H1"/>
    <mergeCell ref="G60:G62"/>
    <mergeCell ref="B35:I35"/>
    <mergeCell ref="B12:I12"/>
    <mergeCell ref="B13:I13"/>
    <mergeCell ref="B15:I15"/>
    <mergeCell ref="F31:I32"/>
    <mergeCell ref="B30:I30"/>
    <mergeCell ref="D33:E33"/>
    <mergeCell ref="H71:I71"/>
    <mergeCell ref="H78:I78"/>
    <mergeCell ref="H69:I69"/>
    <mergeCell ref="H70:I70"/>
    <mergeCell ref="H64:I64"/>
    <mergeCell ref="H66:I66"/>
    <mergeCell ref="H72:I72"/>
    <mergeCell ref="H68:I68"/>
    <mergeCell ref="H88:I88"/>
    <mergeCell ref="H86:I86"/>
    <mergeCell ref="H82:I82"/>
    <mergeCell ref="D76:E76"/>
    <mergeCell ref="H73:I73"/>
    <mergeCell ref="H84:I84"/>
    <mergeCell ref="D85:E85"/>
    <mergeCell ref="H75:I75"/>
    <mergeCell ref="H80:I80"/>
    <mergeCell ref="H81:I81"/>
  </mergeCells>
  <printOptions/>
  <pageMargins left="0.9448818897637796" right="0.1968503937007874" top="0.5511811023622047" bottom="0.15748031496062992" header="0" footer="0"/>
  <pageSetup blackAndWhite="1" horizontalDpi="600" verticalDpi="600" orientation="portrait" paperSize="9" scale="65" r:id="rId1"/>
  <headerFooter alignWithMargins="0">
    <oddFooter>&amp;C&amp;P</oddFooter>
  </headerFooter>
  <rowBreaks count="3" manualBreakCount="3">
    <brk id="46" max="8" man="1"/>
    <brk id="70" max="8" man="1"/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6">
      <selection activeCell="G26" sqref="G26"/>
    </sheetView>
  </sheetViews>
  <sheetFormatPr defaultColWidth="9.140625" defaultRowHeight="12.75"/>
  <cols>
    <col min="2" max="2" width="21.28125" style="0" customWidth="1"/>
    <col min="4" max="4" width="10.7109375" style="0" customWidth="1"/>
    <col min="5" max="5" width="11.8515625" style="0" customWidth="1"/>
    <col min="7" max="7" width="10.57421875" style="0" customWidth="1"/>
    <col min="8" max="8" width="12.28125" style="0" customWidth="1"/>
    <col min="10" max="10" width="11.00390625" style="0" customWidth="1"/>
    <col min="11" max="11" width="11.28125" style="0" customWidth="1"/>
    <col min="13" max="13" width="16.00390625" style="0" customWidth="1"/>
  </cols>
  <sheetData>
    <row r="2" spans="1:16" s="2" customFormat="1" ht="15">
      <c r="A2" s="4" t="s">
        <v>36</v>
      </c>
      <c r="B2" s="1" t="s">
        <v>62</v>
      </c>
      <c r="P2" s="35"/>
    </row>
    <row r="3" spans="1:13" s="2" customFormat="1" ht="15">
      <c r="A3" s="4"/>
      <c r="B3" s="195"/>
      <c r="C3" s="195"/>
      <c r="D3" s="195"/>
      <c r="E3" s="195"/>
      <c r="F3" s="195"/>
      <c r="G3" s="195"/>
      <c r="M3" s="17" t="s">
        <v>2</v>
      </c>
    </row>
    <row r="4" spans="1:13" s="2" customFormat="1" ht="30" customHeight="1">
      <c r="A4" s="138" t="s">
        <v>7</v>
      </c>
      <c r="B4" s="138" t="s">
        <v>8</v>
      </c>
      <c r="C4" s="196" t="s">
        <v>55</v>
      </c>
      <c r="D4" s="128" t="s">
        <v>43</v>
      </c>
      <c r="E4" s="194"/>
      <c r="F4" s="129"/>
      <c r="G4" s="128" t="s">
        <v>84</v>
      </c>
      <c r="H4" s="194"/>
      <c r="I4" s="129"/>
      <c r="J4" s="128" t="s">
        <v>85</v>
      </c>
      <c r="K4" s="194"/>
      <c r="L4" s="129"/>
      <c r="M4" s="138" t="s">
        <v>9</v>
      </c>
    </row>
    <row r="5" spans="1:13" s="2" customFormat="1" ht="33.75" customHeight="1">
      <c r="A5" s="140"/>
      <c r="B5" s="140"/>
      <c r="C5" s="197"/>
      <c r="D5" s="8" t="s">
        <v>14</v>
      </c>
      <c r="E5" s="8" t="s">
        <v>15</v>
      </c>
      <c r="F5" s="8" t="s">
        <v>4</v>
      </c>
      <c r="G5" s="8" t="s">
        <v>14</v>
      </c>
      <c r="H5" s="8" t="s">
        <v>15</v>
      </c>
      <c r="I5" s="8" t="s">
        <v>4</v>
      </c>
      <c r="J5" s="8" t="s">
        <v>14</v>
      </c>
      <c r="K5" s="8" t="s">
        <v>15</v>
      </c>
      <c r="L5" s="8" t="s">
        <v>4</v>
      </c>
      <c r="M5" s="140"/>
    </row>
    <row r="6" spans="1:13" s="2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2" customFormat="1" ht="15">
      <c r="A7" s="38"/>
      <c r="B7" s="45" t="s">
        <v>58</v>
      </c>
      <c r="C7" s="45"/>
      <c r="D7" s="38"/>
      <c r="E7" s="38"/>
      <c r="F7" s="38"/>
      <c r="G7" s="8"/>
      <c r="H7" s="8"/>
      <c r="I7" s="8"/>
      <c r="J7" s="8"/>
      <c r="K7" s="8"/>
      <c r="L7" s="8"/>
      <c r="M7" s="8"/>
    </row>
    <row r="8" spans="1:13" s="2" customFormat="1" ht="39" customHeight="1">
      <c r="A8" s="29"/>
      <c r="B8" s="30" t="s">
        <v>10</v>
      </c>
      <c r="C8" s="30"/>
      <c r="D8" s="27"/>
      <c r="E8" s="27"/>
      <c r="F8" s="27"/>
      <c r="G8" s="3"/>
      <c r="H8" s="31"/>
      <c r="I8" s="31"/>
      <c r="J8" s="31"/>
      <c r="K8" s="31"/>
      <c r="L8" s="31"/>
      <c r="M8" s="31"/>
    </row>
    <row r="9" spans="1:13" s="2" customFormat="1" ht="30" customHeight="1">
      <c r="A9" s="12"/>
      <c r="B9" s="7" t="s">
        <v>44</v>
      </c>
      <c r="C9" s="7"/>
      <c r="D9" s="3"/>
      <c r="E9" s="3"/>
      <c r="F9" s="3"/>
      <c r="G9" s="3"/>
      <c r="H9" s="31"/>
      <c r="I9" s="31"/>
      <c r="J9" s="31"/>
      <c r="K9" s="31"/>
      <c r="L9" s="31"/>
      <c r="M9" s="31"/>
    </row>
    <row r="10" spans="1:13" s="2" customFormat="1" ht="45" customHeight="1">
      <c r="A10" s="3"/>
      <c r="B10" s="7" t="s">
        <v>11</v>
      </c>
      <c r="C10" s="7"/>
      <c r="D10" s="3"/>
      <c r="E10" s="3"/>
      <c r="F10" s="7"/>
      <c r="G10" s="7"/>
      <c r="H10" s="31"/>
      <c r="I10" s="31"/>
      <c r="J10" s="31"/>
      <c r="K10" s="31"/>
      <c r="L10" s="31"/>
      <c r="M10" s="31"/>
    </row>
    <row r="11" spans="1:13" s="2" customFormat="1" ht="15">
      <c r="A11" s="3"/>
      <c r="B11" s="7" t="s">
        <v>45</v>
      </c>
      <c r="C11" s="7"/>
      <c r="D11" s="3"/>
      <c r="E11" s="3"/>
      <c r="F11" s="7"/>
      <c r="G11" s="7"/>
      <c r="H11" s="31"/>
      <c r="I11" s="31"/>
      <c r="J11" s="31"/>
      <c r="K11" s="31"/>
      <c r="L11" s="31"/>
      <c r="M11" s="31"/>
    </row>
    <row r="12" spans="1:13" s="2" customFormat="1" ht="35.25" customHeight="1">
      <c r="A12" s="3"/>
      <c r="B12" s="11" t="s">
        <v>12</v>
      </c>
      <c r="C12" s="11"/>
      <c r="D12" s="3"/>
      <c r="E12" s="3"/>
      <c r="F12" s="3"/>
      <c r="G12" s="3"/>
      <c r="H12" s="31"/>
      <c r="I12" s="31"/>
      <c r="J12" s="31"/>
      <c r="K12" s="31"/>
      <c r="L12" s="31"/>
      <c r="M12" s="31"/>
    </row>
    <row r="13" spans="1:13" s="33" customFormat="1" ht="15">
      <c r="A13" s="12"/>
      <c r="B13" s="7" t="s">
        <v>46</v>
      </c>
      <c r="C13" s="7"/>
      <c r="D13" s="12"/>
      <c r="E13" s="12"/>
      <c r="F13" s="12"/>
      <c r="G13" s="12"/>
      <c r="H13" s="32"/>
      <c r="I13" s="32"/>
      <c r="J13" s="32"/>
      <c r="K13" s="32"/>
      <c r="L13" s="32"/>
      <c r="M13" s="32"/>
    </row>
    <row r="14" spans="1:13" s="2" customFormat="1" ht="15">
      <c r="A14" s="12"/>
      <c r="B14" s="7" t="s">
        <v>65</v>
      </c>
      <c r="C14" s="7"/>
      <c r="D14" s="3"/>
      <c r="E14" s="3"/>
      <c r="F14" s="3"/>
      <c r="G14" s="3"/>
      <c r="H14" s="31"/>
      <c r="I14" s="31"/>
      <c r="J14" s="31"/>
      <c r="K14" s="31"/>
      <c r="L14" s="31"/>
      <c r="M14" s="31"/>
    </row>
    <row r="15" spans="1:2" s="2" customFormat="1" ht="15">
      <c r="A15" s="4"/>
      <c r="B15" s="1"/>
    </row>
    <row r="16" spans="1:2" s="2" customFormat="1" ht="18.75">
      <c r="A16" s="4"/>
      <c r="B16" s="74" t="s">
        <v>91</v>
      </c>
    </row>
    <row r="17" spans="1:13" s="2" customFormat="1" ht="15">
      <c r="A17" s="4"/>
      <c r="B17" s="39"/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42"/>
    </row>
    <row r="18" spans="1:2" s="2" customFormat="1" ht="18.75">
      <c r="A18" s="4"/>
      <c r="B18" s="74" t="s">
        <v>92</v>
      </c>
    </row>
    <row r="19" spans="1:2" s="2" customFormat="1" ht="15">
      <c r="A19" s="4"/>
      <c r="B19" s="43"/>
    </row>
    <row r="20" spans="1:2" s="2" customFormat="1" ht="18.75">
      <c r="A20" s="4"/>
      <c r="B20" s="74" t="s">
        <v>93</v>
      </c>
    </row>
    <row r="21" spans="1:2" s="2" customFormat="1" ht="48.75" customHeight="1">
      <c r="A21" s="4"/>
      <c r="B21" s="1"/>
    </row>
    <row r="22" spans="1:8" s="110" customFormat="1" ht="35.25" customHeight="1">
      <c r="A22" s="193" t="s">
        <v>136</v>
      </c>
      <c r="B22" s="193"/>
      <c r="C22" s="193"/>
      <c r="D22" s="111"/>
      <c r="E22" s="111"/>
      <c r="F22" s="107"/>
      <c r="G22" s="108" t="s">
        <v>137</v>
      </c>
      <c r="H22" s="109"/>
    </row>
    <row r="23" spans="1:8" s="2" customFormat="1" ht="15">
      <c r="A23" s="1" t="s">
        <v>38</v>
      </c>
      <c r="G23" s="4" t="s">
        <v>37</v>
      </c>
      <c r="H23" s="4"/>
    </row>
    <row r="24" s="2" customFormat="1" ht="60.75" customHeight="1">
      <c r="A24" s="6" t="s">
        <v>13</v>
      </c>
    </row>
    <row r="25" spans="1:3" s="2" customFormat="1" ht="15" customHeight="1">
      <c r="A25" s="156" t="s">
        <v>135</v>
      </c>
      <c r="B25" s="156"/>
      <c r="C25" s="156"/>
    </row>
    <row r="26" spans="1:8" s="2" customFormat="1" ht="27.75" customHeight="1">
      <c r="A26" s="156"/>
      <c r="B26" s="156"/>
      <c r="C26" s="156"/>
      <c r="F26" s="75"/>
      <c r="G26" s="109" t="s">
        <v>138</v>
      </c>
      <c r="H26" s="62"/>
    </row>
    <row r="27" spans="6:8" ht="15">
      <c r="F27" s="2"/>
      <c r="G27" s="4" t="s">
        <v>37</v>
      </c>
      <c r="H27" s="4"/>
    </row>
  </sheetData>
  <sheetProtection/>
  <mergeCells count="10">
    <mergeCell ref="A22:C22"/>
    <mergeCell ref="A25:C26"/>
    <mergeCell ref="J4:L4"/>
    <mergeCell ref="M4:M5"/>
    <mergeCell ref="B3:G3"/>
    <mergeCell ref="A4:A5"/>
    <mergeCell ref="B4:B5"/>
    <mergeCell ref="C4:C5"/>
    <mergeCell ref="D4:F4"/>
    <mergeCell ref="G4:I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2018-09-07T09:00:22Z</cp:lastPrinted>
  <dcterms:created xsi:type="dcterms:W3CDTF">1996-10-08T23:32:33Z</dcterms:created>
  <dcterms:modified xsi:type="dcterms:W3CDTF">2018-09-12T06:52:37Z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66&quot;/&gt;&lt;partner val=&quot;530&quot;/&gt;&lt;CXlWorkbook id=&quot;1&quot;&gt;&lt;m_cxllink/&gt;&lt;/CXlWorkbook&gt;&lt;/root&gt;">
    <vt:bool>false</vt:bool>
  </property>
</Properties>
</file>