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(2)'!$A$1:$F$38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3" i="18" l="1"/>
  <c r="E33" i="18"/>
  <c r="D33" i="18"/>
  <c r="F20" i="18"/>
  <c r="F15" i="18"/>
  <c r="F9" i="18"/>
  <c r="F21" i="18"/>
  <c r="E20" i="18"/>
  <c r="E15" i="18"/>
  <c r="D20" i="18"/>
  <c r="C20" i="18"/>
  <c r="F17" i="18"/>
  <c r="E17" i="18"/>
  <c r="E30" i="18"/>
  <c r="F30" i="18"/>
  <c r="F28" i="18"/>
  <c r="F22" i="18"/>
  <c r="F34" i="18"/>
  <c r="D30" i="18"/>
  <c r="D17" i="18"/>
  <c r="D15" i="18"/>
  <c r="D31" i="18"/>
  <c r="C31" i="18"/>
  <c r="D11" i="18"/>
  <c r="C11" i="18"/>
  <c r="D13" i="18"/>
  <c r="C13" i="18"/>
  <c r="F32" i="18"/>
  <c r="F31" i="18"/>
  <c r="E32" i="18"/>
  <c r="C32" i="18"/>
  <c r="E29" i="18"/>
  <c r="E28" i="18"/>
  <c r="E22" i="18"/>
  <c r="E34" i="18"/>
  <c r="D24" i="18"/>
  <c r="C24" i="18"/>
  <c r="D26" i="18"/>
  <c r="C25" i="18"/>
  <c r="C26" i="18"/>
  <c r="C27" i="18"/>
  <c r="C12" i="18"/>
  <c r="C14" i="18"/>
  <c r="D18" i="18"/>
  <c r="E16" i="18"/>
  <c r="E19" i="18"/>
  <c r="E18" i="18"/>
  <c r="C18" i="18"/>
  <c r="F19" i="18"/>
  <c r="F18" i="18"/>
  <c r="C16" i="18"/>
  <c r="C19" i="18"/>
  <c r="E31" i="18"/>
  <c r="C30" i="18"/>
  <c r="C29" i="18"/>
  <c r="D9" i="18"/>
  <c r="D10" i="18"/>
  <c r="C10" i="18"/>
  <c r="D23" i="18"/>
  <c r="C23" i="18"/>
  <c r="C17" i="18"/>
  <c r="D21" i="18"/>
  <c r="D28" i="18"/>
  <c r="C33" i="18"/>
  <c r="E9" i="18"/>
  <c r="E21" i="18"/>
  <c r="C21" i="18"/>
  <c r="C15" i="18"/>
  <c r="D22" i="18"/>
  <c r="C28" i="18"/>
  <c r="C9" i="18"/>
  <c r="C22" i="18"/>
  <c r="D34" i="18"/>
  <c r="C34" i="18"/>
</calcChain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<sst xmlns="http://schemas.openxmlformats.org/spreadsheetml/2006/main" count="57" uniqueCount="46">
  <si>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</si>
  <si>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</si>
  <si>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</si>
  <si>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</si>
  <si>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</si>
  <si>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</si>
  <si>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</si>
  <si>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</si>
  <si>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</si>
  <si>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</si>
  <si>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</si>
  <si>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</si>
  <si>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</si>
  <si>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</si>
  <si>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</si>
  <si>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</si>
  <si>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</si>
  <si>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</si>
  <si>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</si>
  <si>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</si>
  <si>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</si>
  <si>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</si>
  <si>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</si>
  <si>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</si>
  <si>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</si>
  <si>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</si>
  <si>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</si>
  <si>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</si>
  <si>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</si>
  <si>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</si>
  <si>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</si>
  <si>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</si>
  <si>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</si>
  <si>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</si>
  <si>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</si>
  <si>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</si>
  <si>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</si>
  <si>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</si>
  <si>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</si>
  <si>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</si>
  <si>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</si>
  <si>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</si>
  <si>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</si>
  <si>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</si>
  <si>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</si>
  <si>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 / пред’явлення цінних паперів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</si>
</sst>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6" formatCode="#,##0.0"/>
    <numFmt numFmtId="206" formatCode="#,##0.000"/>
    <numFmt numFmtId="207" formatCode="#,##0.0000"/>
  </numFmts>
  <fonts count="3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4" fillId="0" borderId="0" xfId="81" applyFont="1" applyFill="1"/>
    <xf numFmtId="0" fontId="21" fillId="0" borderId="0" xfId="81" applyFont="1" applyFill="1"/>
    <xf numFmtId="0" fontId="24" fillId="0" borderId="0" xfId="81" applyFont="1" applyFill="1" applyAlignment="1">
      <alignment horizontal="right" vertical="center"/>
    </xf>
    <xf numFmtId="0" fontId="26" fillId="0" borderId="0" xfId="81" applyFont="1" applyFill="1" applyAlignment="1">
      <alignment horizontal="center"/>
    </xf>
    <xf numFmtId="0" fontId="22" fillId="0" borderId="0" xfId="81" applyFont="1" applyFill="1"/>
    <xf numFmtId="4" fontId="21" fillId="0" borderId="0" xfId="81" applyNumberFormat="1" applyFont="1" applyFill="1"/>
    <xf numFmtId="196" fontId="21" fillId="0" borderId="0" xfId="81" applyNumberFormat="1" applyFont="1" applyFill="1"/>
    <xf numFmtId="0" fontId="31" fillId="0" borderId="0" xfId="53" applyFont="1" applyFill="1" applyAlignment="1" applyProtection="1"/>
    <xf numFmtId="4" fontId="15" fillId="0" borderId="0" xfId="80" applyNumberFormat="1" applyFont="1" applyFill="1"/>
    <xf numFmtId="0" fontId="14" fillId="0" borderId="0" xfId="81" applyFont="1" applyFill="1"/>
    <xf numFmtId="4" fontId="14" fillId="0" borderId="0" xfId="81" applyNumberFormat="1" applyFont="1" applyFill="1"/>
    <xf numFmtId="0" fontId="29" fillId="0" borderId="7" xfId="81" applyFont="1" applyFill="1" applyBorder="1" applyAlignment="1">
      <alignment horizontal="center" vertical="center" wrapText="1"/>
    </xf>
    <xf numFmtId="0" fontId="27" fillId="0" borderId="7" xfId="81" applyFont="1" applyFill="1" applyBorder="1" applyAlignment="1">
      <alignment horizontal="center" vertical="center" wrapText="1"/>
    </xf>
    <xf numFmtId="49" fontId="27" fillId="0" borderId="7" xfId="81" applyNumberFormat="1" applyFont="1" applyFill="1" applyBorder="1" applyAlignment="1">
      <alignment horizontal="center" vertical="center" wrapText="1"/>
    </xf>
    <xf numFmtId="4" fontId="22" fillId="0" borderId="0" xfId="81" applyNumberFormat="1" applyFont="1" applyFill="1"/>
    <xf numFmtId="0" fontId="32" fillId="0" borderId="0" xfId="81" applyFont="1" applyFill="1" applyAlignment="1">
      <alignment horizontal="right"/>
    </xf>
    <xf numFmtId="0" fontId="24" fillId="0" borderId="0" xfId="81" applyFont="1" applyFill="1" applyAlignment="1">
      <alignment horizontal="left" indent="2"/>
    </xf>
    <xf numFmtId="0" fontId="33" fillId="0" borderId="8" xfId="8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Border="1" applyAlignment="1" applyProtection="1">
      <alignment vertical="top" wrapText="1"/>
    </xf>
    <xf numFmtId="0" fontId="30" fillId="0" borderId="0" xfId="81" applyFont="1" applyFill="1" applyBorder="1" applyAlignment="1">
      <alignment horizontal="left" vertical="center" wrapText="1"/>
    </xf>
    <xf numFmtId="196" fontId="36" fillId="0" borderId="0" xfId="81" applyNumberFormat="1" applyFont="1" applyFill="1"/>
    <xf numFmtId="0" fontId="35" fillId="0" borderId="0" xfId="0" applyNumberFormat="1" applyFont="1" applyFill="1" applyBorder="1" applyAlignment="1" applyProtection="1">
      <alignment horizontal="right" vertical="top" wrapText="1"/>
    </xf>
    <xf numFmtId="206" fontId="21" fillId="0" borderId="0" xfId="81" applyNumberFormat="1" applyFont="1" applyFill="1"/>
    <xf numFmtId="4" fontId="28" fillId="0" borderId="9" xfId="80" applyNumberFormat="1" applyFont="1" applyFill="1" applyBorder="1" applyAlignment="1">
      <alignment horizontal="right" vertical="center" wrapText="1"/>
    </xf>
    <xf numFmtId="0" fontId="37" fillId="0" borderId="0" xfId="81" applyFont="1" applyFill="1"/>
    <xf numFmtId="4" fontId="38" fillId="0" borderId="0" xfId="81" applyNumberFormat="1" applyFont="1" applyFill="1" applyAlignment="1">
      <alignment horizontal="center"/>
    </xf>
    <xf numFmtId="49" fontId="27" fillId="0" borderId="10" xfId="81" applyNumberFormat="1" applyFont="1" applyFill="1" applyBorder="1" applyAlignment="1">
      <alignment horizontal="center" vertical="center" wrapText="1"/>
    </xf>
    <xf numFmtId="4" fontId="28" fillId="0" borderId="11" xfId="80" applyNumberFormat="1" applyFont="1" applyFill="1" applyBorder="1" applyAlignment="1">
      <alignment horizontal="right" vertical="center" wrapText="1"/>
    </xf>
    <xf numFmtId="4" fontId="22" fillId="0" borderId="0" xfId="81" applyNumberFormat="1" applyFont="1" applyFill="1" applyBorder="1"/>
    <xf numFmtId="4" fontId="28" fillId="0" borderId="0" xfId="80" applyNumberFormat="1" applyFont="1" applyFill="1" applyBorder="1" applyAlignment="1">
      <alignment horizontal="right" vertical="center" wrapText="1"/>
    </xf>
    <xf numFmtId="4" fontId="28" fillId="0" borderId="12" xfId="80" applyNumberFormat="1" applyFont="1" applyFill="1" applyBorder="1" applyAlignment="1">
      <alignment horizontal="right" vertical="center" wrapText="1"/>
    </xf>
    <xf numFmtId="4" fontId="28" fillId="0" borderId="13" xfId="80" applyNumberFormat="1" applyFont="1" applyFill="1" applyBorder="1" applyAlignment="1">
      <alignment horizontal="right" vertical="center" wrapText="1"/>
    </xf>
    <xf numFmtId="207" fontId="15" fillId="0" borderId="0" xfId="80" applyNumberFormat="1" applyFont="1" applyFill="1"/>
    <xf numFmtId="207" fontId="21" fillId="0" borderId="0" xfId="81" applyNumberFormat="1" applyFont="1" applyFill="1"/>
    <xf numFmtId="49" fontId="27" fillId="0" borderId="14" xfId="81" applyNumberFormat="1" applyFont="1" applyFill="1" applyBorder="1" applyAlignment="1">
      <alignment horizontal="center" vertical="center" wrapText="1"/>
    </xf>
    <xf numFmtId="0" fontId="27" fillId="0" borderId="14" xfId="81" applyFont="1" applyFill="1" applyBorder="1" applyAlignment="1">
      <alignment horizontal="center" vertical="center" wrapText="1"/>
    </xf>
    <xf numFmtId="4" fontId="28" fillId="0" borderId="15" xfId="80" applyNumberFormat="1" applyFont="1" applyFill="1" applyBorder="1" applyAlignment="1">
      <alignment horizontal="right" vertical="center" wrapText="1"/>
    </xf>
    <xf numFmtId="4" fontId="28" fillId="0" borderId="16" xfId="80" applyNumberFormat="1" applyFont="1" applyFill="1" applyBorder="1" applyAlignment="1">
      <alignment horizontal="right" vertical="center" wrapText="1"/>
    </xf>
    <xf numFmtId="4" fontId="28" fillId="0" borderId="17" xfId="80" applyNumberFormat="1" applyFont="1" applyFill="1" applyBorder="1" applyAlignment="1">
      <alignment horizontal="right" vertical="center" wrapText="1"/>
    </xf>
    <xf numFmtId="0" fontId="27" fillId="0" borderId="7" xfId="81" applyFont="1" applyFill="1" applyBorder="1" applyAlignment="1" applyProtection="1">
      <alignment horizontal="center" vertical="center" wrapText="1"/>
    </xf>
    <xf numFmtId="0" fontId="14" fillId="0" borderId="8" xfId="81" applyFont="1" applyFill="1" applyBorder="1" applyAlignment="1">
      <alignment horizontal="center" vertical="center" wrapText="1"/>
    </xf>
    <xf numFmtId="0" fontId="21" fillId="0" borderId="0" xfId="81" applyFont="1" applyFill="1" applyBorder="1" applyAlignment="1">
      <alignment horizontal="left" vertical="center" wrapText="1"/>
    </xf>
    <xf numFmtId="0" fontId="27" fillId="0" borderId="18" xfId="81" applyFont="1" applyFill="1" applyBorder="1" applyAlignment="1">
      <alignment horizontal="center" vertical="center" wrapText="1"/>
    </xf>
    <xf numFmtId="0" fontId="27" fillId="0" borderId="18" xfId="81" applyFont="1" applyFill="1" applyBorder="1" applyAlignment="1" applyProtection="1">
      <alignment horizontal="center" vertical="center" wrapText="1"/>
    </xf>
    <xf numFmtId="4" fontId="28" fillId="0" borderId="19" xfId="80" applyNumberFormat="1" applyFont="1" applyFill="1" applyBorder="1" applyAlignment="1">
      <alignment horizontal="right" vertical="center" wrapText="1"/>
    </xf>
    <xf numFmtId="4" fontId="28" fillId="0" borderId="20" xfId="8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Alignment="1" applyProtection="1">
      <alignment horizontal="left" vertical="center" wrapText="1"/>
    </xf>
    <xf numFmtId="0" fontId="30" fillId="0" borderId="0" xfId="81" applyFont="1" applyFill="1" applyBorder="1" applyAlignment="1">
      <alignment horizontal="center" vertical="center"/>
    </xf>
    <xf numFmtId="0" fontId="25" fillId="0" borderId="0" xfId="81" applyFont="1" applyFill="1" applyAlignment="1">
      <alignment horizontal="center"/>
    </xf>
    <xf numFmtId="0" fontId="33" fillId="0" borderId="21" xfId="81" applyFont="1" applyFill="1" applyBorder="1" applyAlignment="1">
      <alignment horizontal="center" vertical="center" wrapText="1"/>
    </xf>
    <xf numFmtId="0" fontId="33" fillId="0" borderId="22" xfId="81" applyFont="1" applyFill="1" applyBorder="1" applyAlignment="1">
      <alignment horizontal="center" vertical="center" wrapText="1"/>
    </xf>
    <xf numFmtId="0" fontId="30" fillId="0" borderId="0" xfId="81" applyFont="1" applyFill="1" applyBorder="1" applyAlignment="1">
      <alignment horizontal="left" vertical="center" wrapText="1"/>
    </xf>
    <xf numFmtId="0" fontId="33" fillId="0" borderId="23" xfId="81" applyFont="1" applyFill="1" applyBorder="1" applyAlignment="1">
      <alignment horizontal="center" vertical="center" wrapText="1"/>
    </xf>
    <xf numFmtId="0" fontId="33" fillId="0" borderId="24" xfId="81" applyFont="1" applyFill="1" applyBorder="1" applyAlignment="1">
      <alignment horizontal="center" vertical="top" wrapText="1"/>
    </xf>
    <xf numFmtId="0" fontId="33" fillId="0" borderId="25" xfId="81" applyFont="1" applyFill="1" applyBorder="1" applyAlignment="1">
      <alignment horizontal="center" vertical="top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3"/>
  <sheetViews>
    <sheetView tabSelected="1" view="pageBreakPreview" topLeftCell="A22" zoomScale="50" zoomScaleNormal="75" zoomScaleSheetLayoutView="70" workbookViewId="0">
      <selection activeCell="E38" sqref="E38:F38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4.832031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9" t="s">
        <v>39</v>
      </c>
      <c r="F1" s="49"/>
      <c r="G1" s="19"/>
    </row>
    <row r="2" spans="1:16" ht="30.75" x14ac:dyDescent="0.45">
      <c r="A2" s="1"/>
      <c r="B2" s="1"/>
      <c r="C2" s="1"/>
      <c r="D2" s="1"/>
      <c r="E2" s="49" t="s">
        <v>41</v>
      </c>
      <c r="F2" s="49"/>
      <c r="G2" s="19"/>
    </row>
    <row r="3" spans="1:16" ht="30.75" x14ac:dyDescent="0.45">
      <c r="A3" s="1"/>
      <c r="B3" s="1"/>
      <c r="C3" s="1"/>
      <c r="D3" s="1"/>
      <c r="E3" s="49" t="s">
        <v>42</v>
      </c>
      <c r="F3" s="49"/>
      <c r="G3" s="19"/>
    </row>
    <row r="4" spans="1:16" ht="20.25" customHeight="1" x14ac:dyDescent="0.45">
      <c r="A4" s="1"/>
      <c r="B4" s="1"/>
      <c r="C4" s="1"/>
      <c r="D4" s="1"/>
      <c r="E4" s="17"/>
      <c r="F4" s="17"/>
    </row>
    <row r="5" spans="1:16" ht="38.25" customHeight="1" x14ac:dyDescent="0.85">
      <c r="A5" s="51" t="s">
        <v>24</v>
      </c>
      <c r="B5" s="51"/>
      <c r="C5" s="51"/>
      <c r="D5" s="51"/>
      <c r="E5" s="51"/>
      <c r="F5" s="51"/>
      <c r="I5" s="27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52" t="s">
        <v>16</v>
      </c>
      <c r="B7" s="52" t="s">
        <v>17</v>
      </c>
      <c r="C7" s="52" t="s">
        <v>43</v>
      </c>
      <c r="D7" s="52" t="s">
        <v>21</v>
      </c>
      <c r="E7" s="56" t="s">
        <v>1</v>
      </c>
      <c r="F7" s="57"/>
    </row>
    <row r="8" spans="1:16" ht="54.6" customHeight="1" x14ac:dyDescent="0.3">
      <c r="A8" s="53"/>
      <c r="B8" s="53"/>
      <c r="C8" s="55"/>
      <c r="D8" s="53"/>
      <c r="E8" s="18" t="s">
        <v>43</v>
      </c>
      <c r="F8" s="18" t="s">
        <v>44</v>
      </c>
      <c r="G8" s="6"/>
    </row>
    <row r="9" spans="1:16" s="5" customFormat="1" ht="32.25" customHeight="1" x14ac:dyDescent="0.3">
      <c r="A9" s="37" t="s">
        <v>2</v>
      </c>
      <c r="B9" s="38" t="s">
        <v>3</v>
      </c>
      <c r="C9" s="39">
        <f>D9+E9</f>
        <v>1826560249.7100005</v>
      </c>
      <c r="D9" s="39">
        <f>D15</f>
        <v>-2448131822.9699993</v>
      </c>
      <c r="E9" s="39">
        <f>E15</f>
        <v>4274692072.6799998</v>
      </c>
      <c r="F9" s="40">
        <f>F15</f>
        <v>4213919237.7299995</v>
      </c>
      <c r="G9" s="15"/>
      <c r="H9" s="15"/>
      <c r="I9" s="15"/>
      <c r="J9" s="15"/>
      <c r="K9" s="15"/>
    </row>
    <row r="10" spans="1:16" s="5" customFormat="1" ht="83.25" x14ac:dyDescent="0.3">
      <c r="A10" s="29" t="s">
        <v>28</v>
      </c>
      <c r="B10" s="12" t="s">
        <v>38</v>
      </c>
      <c r="C10" s="30">
        <f t="shared" ref="C10:C34" si="0">D10+E10</f>
        <v>0</v>
      </c>
      <c r="D10" s="30">
        <f>D11+D13</f>
        <v>0</v>
      </c>
      <c r="E10" s="30"/>
      <c r="F10" s="33"/>
      <c r="G10" s="15"/>
      <c r="H10" s="15"/>
      <c r="I10" s="15"/>
      <c r="J10" s="15"/>
      <c r="K10" s="15"/>
    </row>
    <row r="11" spans="1:16" s="5" customFormat="1" ht="83.25" x14ac:dyDescent="0.3">
      <c r="A11" s="29" t="s">
        <v>29</v>
      </c>
      <c r="B11" s="12" t="s">
        <v>45</v>
      </c>
      <c r="C11" s="30">
        <f t="shared" si="0"/>
        <v>2500000000</v>
      </c>
      <c r="D11" s="30">
        <f>D12</f>
        <v>2500000000</v>
      </c>
      <c r="E11" s="30"/>
      <c r="F11" s="33"/>
      <c r="G11" s="15"/>
      <c r="H11" s="15"/>
      <c r="I11" s="15"/>
      <c r="J11" s="15"/>
      <c r="K11" s="15"/>
    </row>
    <row r="12" spans="1:16" s="5" customFormat="1" ht="39" customHeight="1" x14ac:dyDescent="0.3">
      <c r="A12" s="29" t="s">
        <v>30</v>
      </c>
      <c r="B12" s="12" t="s">
        <v>25</v>
      </c>
      <c r="C12" s="30">
        <f t="shared" si="0"/>
        <v>2500000000</v>
      </c>
      <c r="D12" s="30">
        <v>2500000000</v>
      </c>
      <c r="E12" s="30"/>
      <c r="F12" s="33"/>
      <c r="G12" s="15"/>
      <c r="H12" s="15"/>
      <c r="I12" s="15"/>
      <c r="J12" s="15"/>
      <c r="K12" s="15"/>
    </row>
    <row r="13" spans="1:16" s="5" customFormat="1" ht="55.5" x14ac:dyDescent="0.3">
      <c r="A13" s="29" t="s">
        <v>31</v>
      </c>
      <c r="B13" s="12" t="s">
        <v>26</v>
      </c>
      <c r="C13" s="30">
        <f t="shared" si="0"/>
        <v>-2500000000</v>
      </c>
      <c r="D13" s="30">
        <f>D14</f>
        <v>-2500000000</v>
      </c>
      <c r="E13" s="30"/>
      <c r="F13" s="33"/>
      <c r="G13" s="15"/>
      <c r="H13" s="15"/>
      <c r="I13" s="15"/>
      <c r="J13" s="15"/>
      <c r="K13" s="15"/>
    </row>
    <row r="14" spans="1:16" s="5" customFormat="1" ht="55.5" x14ac:dyDescent="0.3">
      <c r="A14" s="29" t="s">
        <v>32</v>
      </c>
      <c r="B14" s="12" t="s">
        <v>27</v>
      </c>
      <c r="C14" s="30">
        <f t="shared" si="0"/>
        <v>-2500000000</v>
      </c>
      <c r="D14" s="30">
        <v>-2500000000</v>
      </c>
      <c r="E14" s="30"/>
      <c r="F14" s="33"/>
      <c r="G14" s="15"/>
      <c r="H14" s="15"/>
      <c r="I14" s="15"/>
      <c r="J14" s="15"/>
      <c r="K14" s="15"/>
    </row>
    <row r="15" spans="1:16" ht="55.5" x14ac:dyDescent="0.3">
      <c r="A15" s="12">
        <v>208000</v>
      </c>
      <c r="B15" s="12" t="s">
        <v>4</v>
      </c>
      <c r="C15" s="41">
        <f t="shared" si="0"/>
        <v>1826560249.7100005</v>
      </c>
      <c r="D15" s="26">
        <f>SUM(D16-D17)+D20+D18</f>
        <v>-2448131822.9699993</v>
      </c>
      <c r="E15" s="26">
        <f>SUM(E16-E17)+E20+E18</f>
        <v>4274692072.6799998</v>
      </c>
      <c r="F15" s="34">
        <f>SUM(F16-F17)+F20+F18</f>
        <v>4213919237.7299995</v>
      </c>
      <c r="G15" s="15"/>
      <c r="H15" s="15"/>
      <c r="I15" s="15"/>
      <c r="J15" s="15"/>
    </row>
    <row r="16" spans="1:16" ht="33.75" customHeight="1" x14ac:dyDescent="0.3">
      <c r="A16" s="12">
        <v>208100</v>
      </c>
      <c r="B16" s="12" t="s">
        <v>20</v>
      </c>
      <c r="C16" s="30">
        <f t="shared" si="0"/>
        <v>1919947968.1300001</v>
      </c>
      <c r="D16" s="26">
        <v>1386007795.9400001</v>
      </c>
      <c r="E16" s="26">
        <f>533940172.19</f>
        <v>533940172.19</v>
      </c>
      <c r="F16" s="34">
        <v>473167094.75</v>
      </c>
      <c r="G16" s="15"/>
      <c r="H16" s="28"/>
      <c r="I16" s="28"/>
      <c r="J16" s="28"/>
    </row>
    <row r="17" spans="1:248" ht="30.75" customHeight="1" x14ac:dyDescent="0.3">
      <c r="A17" s="12">
        <v>208200</v>
      </c>
      <c r="B17" s="12" t="s">
        <v>5</v>
      </c>
      <c r="C17" s="26">
        <f t="shared" si="0"/>
        <v>93292028.26000011</v>
      </c>
      <c r="D17" s="26">
        <f>1386007795.94-1249746808.08-43713228.99-571465</f>
        <v>91976293.870000124</v>
      </c>
      <c r="E17" s="26">
        <f>533940172.19-95690.16-5349.51-68262454.27-55329930-324374-11977814-22200-46782361-54005100-87506494.86-161604300-47588970-324470-46816+1251886</f>
        <v>1315734.3899999857</v>
      </c>
      <c r="F17" s="34">
        <f>473167094.75-95690.16-5349.51-68262454.27-55329930-324374-54005100-85887320.91-161604300-47588970+1251886</f>
        <v>1315491.900000006</v>
      </c>
      <c r="H17" s="15"/>
      <c r="I17" s="15"/>
      <c r="J17" s="15"/>
    </row>
    <row r="18" spans="1:248" ht="30.75" customHeight="1" x14ac:dyDescent="0.3">
      <c r="A18" s="12">
        <v>208300</v>
      </c>
      <c r="B18" s="12" t="s">
        <v>6</v>
      </c>
      <c r="C18" s="26">
        <f>D18+E18</f>
        <v>-95690.16</v>
      </c>
      <c r="D18" s="26">
        <f>D19</f>
        <v>0</v>
      </c>
      <c r="E18" s="26">
        <f>E19</f>
        <v>-95690.16</v>
      </c>
      <c r="F18" s="34">
        <f>F19</f>
        <v>-95690.16</v>
      </c>
      <c r="H18" s="15"/>
      <c r="I18" s="15"/>
      <c r="J18" s="15"/>
    </row>
    <row r="19" spans="1:248" ht="30.75" customHeight="1" x14ac:dyDescent="0.3">
      <c r="A19" s="12" t="s">
        <v>7</v>
      </c>
      <c r="B19" s="12" t="s">
        <v>6</v>
      </c>
      <c r="C19" s="26">
        <f t="shared" si="0"/>
        <v>-95690.16</v>
      </c>
      <c r="D19" s="26"/>
      <c r="E19" s="26">
        <f>-94517.5-71-1101.66</f>
        <v>-95690.16</v>
      </c>
      <c r="F19" s="34">
        <f>-94517.5-71-1101.66</f>
        <v>-95690.16</v>
      </c>
      <c r="H19" s="15"/>
      <c r="I19" s="15"/>
      <c r="J19" s="15"/>
    </row>
    <row r="20" spans="1:248" ht="83.25" x14ac:dyDescent="0.3">
      <c r="A20" s="12">
        <v>208400</v>
      </c>
      <c r="B20" s="13" t="s">
        <v>8</v>
      </c>
      <c r="C20" s="26">
        <f t="shared" si="0"/>
        <v>0</v>
      </c>
      <c r="D20" s="26">
        <f>-1746890500-163490000+8510000-28000-878653576.43+1350000-8699100-2200000+29047299-1002+5313064-613373204-49756667-454900+7712648+60000-36572980.6-12884958.49-825250-232930959.52-47395238</f>
        <v>-3742163325.0399995</v>
      </c>
      <c r="E20" s="26">
        <f>1746890500+163490000-8510000+28000+878653576.43-1350000+8699100+2200000-29047299+1002-5313064+613373204+49756667+454900-7712648-60000+36572980.6+12884958.49+825250+232930959.52+47395238</f>
        <v>3742163325.0399995</v>
      </c>
      <c r="F20" s="26">
        <f>1746890500+163490000-8510000+28000+878653576.43-1350000+8699100+2200000-29047299+1002-5313064+613373204+49756667+454900-7712648-60000+36572980.6+12884958.49+825250+232930959.52+47395238</f>
        <v>3742163325.0399995</v>
      </c>
      <c r="H20" s="15"/>
      <c r="I20" s="15"/>
      <c r="J20" s="15"/>
    </row>
    <row r="21" spans="1:248" ht="33.75" customHeight="1" x14ac:dyDescent="0.3">
      <c r="A21" s="13"/>
      <c r="B21" s="42" t="s">
        <v>9</v>
      </c>
      <c r="C21" s="26">
        <f t="shared" si="0"/>
        <v>1826560249.7100005</v>
      </c>
      <c r="D21" s="26">
        <f>SUM(D9)</f>
        <v>-2448131822.9699993</v>
      </c>
      <c r="E21" s="26">
        <f>SUM(E9)</f>
        <v>4274692072.6799998</v>
      </c>
      <c r="F21" s="34">
        <f>SUM(F9)</f>
        <v>4213919237.7299995</v>
      </c>
      <c r="G21" s="15"/>
      <c r="H21" s="15"/>
      <c r="I21" s="15"/>
      <c r="J21" s="15"/>
    </row>
    <row r="22" spans="1:248" s="5" customFormat="1" ht="37.5" customHeight="1" x14ac:dyDescent="0.3">
      <c r="A22" s="14" t="s">
        <v>10</v>
      </c>
      <c r="B22" s="13" t="s">
        <v>18</v>
      </c>
      <c r="C22" s="26">
        <f t="shared" si="0"/>
        <v>1826560249.7100005</v>
      </c>
      <c r="D22" s="26">
        <f>D28</f>
        <v>-2448131822.9699993</v>
      </c>
      <c r="E22" s="26">
        <f>E28</f>
        <v>4274692072.6799998</v>
      </c>
      <c r="F22" s="34">
        <f>F28</f>
        <v>4213919237.7299995</v>
      </c>
      <c r="G22" s="15"/>
      <c r="H22" s="15"/>
      <c r="I22" s="15"/>
      <c r="J22" s="15"/>
    </row>
    <row r="23" spans="1:248" s="5" customFormat="1" ht="83.25" x14ac:dyDescent="0.3">
      <c r="A23" s="29" t="s">
        <v>33</v>
      </c>
      <c r="B23" s="12" t="s">
        <v>38</v>
      </c>
      <c r="C23" s="26">
        <f t="shared" si="0"/>
        <v>0</v>
      </c>
      <c r="D23" s="30">
        <f>D24+D26</f>
        <v>0</v>
      </c>
      <c r="E23" s="30"/>
      <c r="F23" s="33"/>
      <c r="G23" s="15"/>
      <c r="H23" s="15"/>
      <c r="I23" s="15"/>
      <c r="J23" s="15"/>
      <c r="K23" s="15"/>
    </row>
    <row r="24" spans="1:248" s="5" customFormat="1" ht="83.25" x14ac:dyDescent="0.3">
      <c r="A24" s="29" t="s">
        <v>34</v>
      </c>
      <c r="B24" s="12" t="s">
        <v>45</v>
      </c>
      <c r="C24" s="26">
        <f t="shared" si="0"/>
        <v>2500000000</v>
      </c>
      <c r="D24" s="30">
        <f>D25</f>
        <v>2500000000</v>
      </c>
      <c r="E24" s="30"/>
      <c r="F24" s="33"/>
      <c r="G24" s="15"/>
      <c r="H24" s="15"/>
      <c r="I24" s="15"/>
      <c r="J24" s="15"/>
      <c r="K24" s="15"/>
    </row>
    <row r="25" spans="1:248" s="5" customFormat="1" ht="32.25" customHeight="1" x14ac:dyDescent="0.3">
      <c r="A25" s="29" t="s">
        <v>35</v>
      </c>
      <c r="B25" s="12" t="s">
        <v>25</v>
      </c>
      <c r="C25" s="26">
        <f t="shared" si="0"/>
        <v>2500000000</v>
      </c>
      <c r="D25" s="30">
        <v>2500000000</v>
      </c>
      <c r="E25" s="30"/>
      <c r="F25" s="33"/>
      <c r="G25" s="15"/>
      <c r="H25" s="15"/>
      <c r="I25" s="15"/>
      <c r="J25" s="15"/>
      <c r="K25" s="15"/>
    </row>
    <row r="26" spans="1:248" s="5" customFormat="1" ht="55.5" x14ac:dyDescent="0.3">
      <c r="A26" s="29" t="s">
        <v>36</v>
      </c>
      <c r="B26" s="12" t="s">
        <v>26</v>
      </c>
      <c r="C26" s="26">
        <f t="shared" si="0"/>
        <v>-2500000000</v>
      </c>
      <c r="D26" s="30">
        <f>D27</f>
        <v>-2500000000</v>
      </c>
      <c r="E26" s="30"/>
      <c r="F26" s="33"/>
      <c r="G26" s="31"/>
      <c r="H26" s="31"/>
      <c r="I26" s="31"/>
      <c r="J26" s="15"/>
      <c r="K26" s="15"/>
    </row>
    <row r="27" spans="1:248" s="5" customFormat="1" ht="55.5" x14ac:dyDescent="0.3">
      <c r="A27" s="29" t="s">
        <v>37</v>
      </c>
      <c r="B27" s="12" t="s">
        <v>27</v>
      </c>
      <c r="C27" s="26">
        <f t="shared" si="0"/>
        <v>-2500000000</v>
      </c>
      <c r="D27" s="30">
        <v>-2500000000</v>
      </c>
      <c r="E27" s="30"/>
      <c r="F27" s="33"/>
      <c r="G27" s="31"/>
      <c r="H27" s="31"/>
      <c r="I27" s="31"/>
      <c r="J27" s="15"/>
      <c r="K27" s="15"/>
    </row>
    <row r="28" spans="1:248" s="44" customFormat="1" ht="33.75" customHeight="1" x14ac:dyDescent="0.3">
      <c r="A28" s="12">
        <v>602000</v>
      </c>
      <c r="B28" s="12" t="s">
        <v>19</v>
      </c>
      <c r="C28" s="26">
        <f t="shared" si="0"/>
        <v>1826560249.7100005</v>
      </c>
      <c r="D28" s="26">
        <f>SUM(D29-D30)+D33+D31</f>
        <v>-2448131822.9699993</v>
      </c>
      <c r="E28" s="26">
        <f>SUM(E29-E30)+E33+E31</f>
        <v>4274692072.6799998</v>
      </c>
      <c r="F28" s="34">
        <f>SUM(F29-F30)+F33+F31</f>
        <v>4213919237.7299995</v>
      </c>
      <c r="G28" s="31"/>
      <c r="H28" s="31"/>
      <c r="I28" s="31"/>
      <c r="J28" s="1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</row>
    <row r="29" spans="1:248" s="5" customFormat="1" ht="33.75" customHeight="1" x14ac:dyDescent="0.3">
      <c r="A29" s="14" t="s">
        <v>11</v>
      </c>
      <c r="B29" s="13" t="s">
        <v>20</v>
      </c>
      <c r="C29" s="26">
        <f t="shared" si="0"/>
        <v>1919947968.1300001</v>
      </c>
      <c r="D29" s="26">
        <v>1386007795.9400001</v>
      </c>
      <c r="E29" s="26">
        <f>533940172.19</f>
        <v>533940172.19</v>
      </c>
      <c r="F29" s="34">
        <v>473167094.75</v>
      </c>
      <c r="G29" s="31"/>
      <c r="H29" s="31"/>
      <c r="I29" s="31"/>
      <c r="J29" s="15"/>
    </row>
    <row r="30" spans="1:248" ht="30.75" customHeight="1" x14ac:dyDescent="0.3">
      <c r="A30" s="14" t="s">
        <v>12</v>
      </c>
      <c r="B30" s="13" t="s">
        <v>5</v>
      </c>
      <c r="C30" s="26">
        <f t="shared" si="0"/>
        <v>93292028.26000011</v>
      </c>
      <c r="D30" s="26">
        <f>1386007795.94-1249746808.08-43713228.99-571465</f>
        <v>91976293.870000124</v>
      </c>
      <c r="E30" s="26">
        <f>533940172.19-95690.16-5349.51-68262454.27-55329930-324374-11977814-22200-46782361-54005100-87506494.86-161604300-47588970-324470-46816+1251886</f>
        <v>1315734.3899999857</v>
      </c>
      <c r="F30" s="34">
        <f>473167094.75-95690.16-5349.51-68262454.27-55329930-324374-54005100-85887320.91-161604300-47588970+1251886</f>
        <v>1315491.900000006</v>
      </c>
      <c r="G30" s="32"/>
      <c r="H30" s="32"/>
      <c r="I30" s="31"/>
      <c r="J30" s="15"/>
    </row>
    <row r="31" spans="1:248" ht="32.25" customHeight="1" x14ac:dyDescent="0.3">
      <c r="A31" s="14" t="s">
        <v>13</v>
      </c>
      <c r="B31" s="12" t="s">
        <v>6</v>
      </c>
      <c r="C31" s="26">
        <f>D31+E31</f>
        <v>-95690.16</v>
      </c>
      <c r="D31" s="26">
        <f>D32</f>
        <v>0</v>
      </c>
      <c r="E31" s="26">
        <f>E32</f>
        <v>-95690.16</v>
      </c>
      <c r="F31" s="26">
        <f>F32</f>
        <v>-95690.16</v>
      </c>
      <c r="G31" s="15"/>
      <c r="H31" s="15"/>
      <c r="I31" s="15"/>
      <c r="J31" s="15"/>
    </row>
    <row r="32" spans="1:248" ht="32.25" customHeight="1" x14ac:dyDescent="0.3">
      <c r="A32" s="14" t="s">
        <v>40</v>
      </c>
      <c r="B32" s="12" t="s">
        <v>6</v>
      </c>
      <c r="C32" s="26">
        <f>D32+E32</f>
        <v>-95690.16</v>
      </c>
      <c r="D32" s="26"/>
      <c r="E32" s="26">
        <f>-94517.5-71-1101.66</f>
        <v>-95690.16</v>
      </c>
      <c r="F32" s="34">
        <f>-94517.5-71-1101.66</f>
        <v>-95690.16</v>
      </c>
      <c r="G32" s="15"/>
      <c r="H32" s="15"/>
      <c r="I32" s="15"/>
      <c r="J32" s="15"/>
    </row>
    <row r="33" spans="1:17" ht="83.25" x14ac:dyDescent="0.3">
      <c r="A33" s="12">
        <v>602400</v>
      </c>
      <c r="B33" s="13" t="s">
        <v>14</v>
      </c>
      <c r="C33" s="26">
        <f t="shared" si="0"/>
        <v>0</v>
      </c>
      <c r="D33" s="26">
        <f>-1746890500-163490000+8510000-28000-878653576.43+1350000-8699100-2200000+29047299-1002+5313064-613373204-49756667-454900+7712648+60000-36572980.6-12884958.49-825250-232930959.52-47395238</f>
        <v>-3742163325.0399995</v>
      </c>
      <c r="E33" s="26">
        <f>1746890500+163490000-8510000+28000+878653576.43-1350000+8699100+2200000-29047299+1002-5313064+613373204+49756667+454900-7712648-60000+36572980.6+12884958.49+825250+232930959.52+47395238</f>
        <v>3742163325.0399995</v>
      </c>
      <c r="F33" s="26">
        <f>1746890500+163490000-8510000+28000+878653576.43-1350000+8699100+2200000-29047299+1002-5313064+613373204+49756667+454900-7712648-60000+36572980.6+12884958.49+825250+232930959.52+47395238</f>
        <v>3742163325.0399995</v>
      </c>
      <c r="G33" s="15"/>
      <c r="H33" s="15"/>
      <c r="I33" s="15"/>
      <c r="J33" s="15"/>
    </row>
    <row r="34" spans="1:17" ht="32.25" customHeight="1" x14ac:dyDescent="0.3">
      <c r="A34" s="45"/>
      <c r="B34" s="46" t="s">
        <v>15</v>
      </c>
      <c r="C34" s="47">
        <f t="shared" si="0"/>
        <v>1826560249.7100005</v>
      </c>
      <c r="D34" s="47">
        <f>SUM(D22)</f>
        <v>-2448131822.9699993</v>
      </c>
      <c r="E34" s="47">
        <f>SUM(E22)</f>
        <v>4274692072.6799998</v>
      </c>
      <c r="F34" s="48">
        <f>SUM(F22)</f>
        <v>4213919237.7299995</v>
      </c>
      <c r="G34" s="15"/>
      <c r="H34" s="15"/>
      <c r="I34" s="15"/>
      <c r="J34" s="15"/>
    </row>
    <row r="35" spans="1:17" x14ac:dyDescent="0.3">
      <c r="C35" s="7"/>
      <c r="D35" s="7"/>
      <c r="E35" s="7"/>
      <c r="F35" s="7"/>
    </row>
    <row r="36" spans="1:17" x14ac:dyDescent="0.3">
      <c r="C36" s="7"/>
      <c r="D36" s="7"/>
      <c r="E36" s="7"/>
      <c r="F36" s="7"/>
    </row>
    <row r="37" spans="1:17" ht="82.5" customHeight="1" x14ac:dyDescent="0.3">
      <c r="A37" s="8"/>
      <c r="G37" s="6"/>
      <c r="H37" s="6"/>
      <c r="I37" s="6"/>
      <c r="J37" s="6"/>
      <c r="K37" s="6"/>
      <c r="L37" s="6"/>
    </row>
    <row r="38" spans="1:17" ht="60" customHeight="1" x14ac:dyDescent="0.3">
      <c r="A38" s="54" t="s">
        <v>22</v>
      </c>
      <c r="B38" s="54"/>
      <c r="C38" s="54"/>
      <c r="D38" s="22"/>
      <c r="E38" s="50" t="s">
        <v>23</v>
      </c>
      <c r="F38" s="50"/>
    </row>
    <row r="39" spans="1:17" x14ac:dyDescent="0.3">
      <c r="C39" s="9"/>
      <c r="D39" s="9"/>
      <c r="E39" s="9"/>
      <c r="F39" s="9"/>
    </row>
    <row r="40" spans="1:17" ht="25.5" x14ac:dyDescent="0.35">
      <c r="B40" s="16"/>
      <c r="C40" s="9"/>
      <c r="D40" s="9"/>
      <c r="E40" s="9"/>
      <c r="F40" s="9"/>
    </row>
    <row r="41" spans="1:17" s="10" customFormat="1" ht="20.25" x14ac:dyDescent="0.3">
      <c r="C41" s="35"/>
      <c r="D41" s="35"/>
      <c r="E41" s="35"/>
      <c r="F41" s="35"/>
      <c r="G41" s="11"/>
    </row>
    <row r="42" spans="1:17" x14ac:dyDescent="0.3">
      <c r="C42" s="36"/>
      <c r="D42" s="36"/>
      <c r="E42" s="36"/>
      <c r="F42" s="36"/>
    </row>
    <row r="43" spans="1:17" x14ac:dyDescent="0.3">
      <c r="D43" s="6"/>
      <c r="E43" s="6"/>
      <c r="F43" s="6"/>
    </row>
    <row r="44" spans="1:17" x14ac:dyDescent="0.3">
      <c r="C44" s="7"/>
      <c r="D44" s="7"/>
      <c r="E44" s="7"/>
      <c r="F44" s="7"/>
    </row>
    <row r="45" spans="1:17" ht="29.25" customHeight="1" x14ac:dyDescent="0.3">
      <c r="C45" s="6"/>
      <c r="D45" s="7"/>
      <c r="E45" s="7"/>
      <c r="F45" s="7"/>
    </row>
    <row r="46" spans="1:17" x14ac:dyDescent="0.3">
      <c r="C46" s="7"/>
      <c r="D46" s="7"/>
      <c r="E46" s="7"/>
      <c r="F46" s="7"/>
    </row>
    <row r="47" spans="1:17" ht="22.5" customHeight="1" x14ac:dyDescent="0.3">
      <c r="B47" s="24"/>
      <c r="C47" s="21"/>
      <c r="D47" s="21"/>
      <c r="E47" s="21"/>
      <c r="F47" s="21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22.5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3:6" x14ac:dyDescent="0.3">
      <c r="C49" s="6"/>
      <c r="D49" s="6"/>
      <c r="E49" s="6"/>
      <c r="F49" s="6"/>
    </row>
    <row r="50" spans="3:6" ht="30.75" customHeight="1" x14ac:dyDescent="0.3">
      <c r="C50" s="6"/>
      <c r="D50" s="6"/>
      <c r="E50" s="6"/>
      <c r="F50" s="25"/>
    </row>
    <row r="51" spans="3:6" ht="23.25" x14ac:dyDescent="0.35">
      <c r="C51" s="7"/>
      <c r="D51" s="6"/>
      <c r="E51" s="7"/>
      <c r="F51" s="23"/>
    </row>
    <row r="52" spans="3:6" x14ac:dyDescent="0.3">
      <c r="C52" s="7"/>
      <c r="D52" s="6"/>
      <c r="E52" s="7"/>
      <c r="F52" s="7"/>
    </row>
    <row r="53" spans="3:6" x14ac:dyDescent="0.3">
      <c r="C53" s="7"/>
      <c r="D53" s="7"/>
      <c r="E53" s="7"/>
      <c r="F53" s="7"/>
    </row>
    <row r="54" spans="3:6" x14ac:dyDescent="0.3">
      <c r="C54" s="7"/>
      <c r="D54" s="7"/>
      <c r="E54" s="7"/>
      <c r="F54" s="7"/>
    </row>
    <row r="55" spans="3:6" x14ac:dyDescent="0.3">
      <c r="C55" s="7"/>
      <c r="D55" s="7"/>
      <c r="E55" s="7"/>
      <c r="F55" s="7"/>
    </row>
    <row r="56" spans="3:6" x14ac:dyDescent="0.3">
      <c r="C56" s="7"/>
      <c r="D56" s="7"/>
      <c r="E56" s="7"/>
      <c r="F56" s="7"/>
    </row>
    <row r="57" spans="3:6" x14ac:dyDescent="0.3">
      <c r="C57" s="7"/>
      <c r="D57" s="7"/>
      <c r="E57" s="7"/>
      <c r="F57" s="7"/>
    </row>
    <row r="58" spans="3:6" x14ac:dyDescent="0.3">
      <c r="C58" s="7"/>
      <c r="D58" s="7"/>
      <c r="E58" s="7"/>
      <c r="F58" s="7"/>
    </row>
    <row r="59" spans="3:6" x14ac:dyDescent="0.3">
      <c r="C59" s="7"/>
      <c r="D59" s="7"/>
      <c r="E59" s="7"/>
      <c r="F59" s="7"/>
    </row>
    <row r="60" spans="3:6" x14ac:dyDescent="0.3">
      <c r="C60" s="7"/>
      <c r="D60" s="7"/>
      <c r="E60" s="7"/>
      <c r="F60" s="7"/>
    </row>
    <row r="61" spans="3:6" x14ac:dyDescent="0.3">
      <c r="C61" s="7"/>
      <c r="D61" s="7"/>
      <c r="E61" s="7"/>
      <c r="F61" s="7"/>
    </row>
    <row r="62" spans="3:6" x14ac:dyDescent="0.3">
      <c r="C62" s="7"/>
      <c r="D62" s="7"/>
      <c r="E62" s="7"/>
      <c r="F62" s="7"/>
    </row>
    <row r="63" spans="3:6" x14ac:dyDescent="0.3">
      <c r="C63" s="7"/>
      <c r="D63" s="7"/>
      <c r="E63" s="7"/>
      <c r="F63" s="7"/>
    </row>
    <row r="64" spans="3:6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  <row r="268" spans="3:6" x14ac:dyDescent="0.3">
      <c r="C268" s="7"/>
      <c r="D268" s="7"/>
      <c r="E268" s="7"/>
      <c r="F268" s="7"/>
    </row>
    <row r="269" spans="3:6" x14ac:dyDescent="0.3">
      <c r="C269" s="7"/>
      <c r="D269" s="7"/>
      <c r="E269" s="7"/>
      <c r="F269" s="7"/>
    </row>
    <row r="270" spans="3:6" x14ac:dyDescent="0.3">
      <c r="C270" s="7"/>
      <c r="D270" s="7"/>
      <c r="E270" s="7"/>
      <c r="F270" s="7"/>
    </row>
    <row r="271" spans="3:6" x14ac:dyDescent="0.3">
      <c r="C271" s="7"/>
      <c r="D271" s="7"/>
      <c r="E271" s="7"/>
      <c r="F271" s="7"/>
    </row>
    <row r="272" spans="3:6" x14ac:dyDescent="0.3">
      <c r="C272" s="7"/>
      <c r="D272" s="7"/>
      <c r="E272" s="7"/>
      <c r="F272" s="7"/>
    </row>
    <row r="273" spans="3:6" x14ac:dyDescent="0.3">
      <c r="C273" s="7"/>
      <c r="D273" s="7"/>
      <c r="E273" s="7"/>
      <c r="F273" s="7"/>
    </row>
    <row r="274" spans="3:6" x14ac:dyDescent="0.3">
      <c r="C274" s="7"/>
      <c r="D274" s="7"/>
      <c r="E274" s="7"/>
      <c r="F274" s="7"/>
    </row>
    <row r="275" spans="3:6" x14ac:dyDescent="0.3">
      <c r="C275" s="7"/>
      <c r="D275" s="7"/>
      <c r="E275" s="7"/>
      <c r="F275" s="7"/>
    </row>
    <row r="276" spans="3:6" x14ac:dyDescent="0.3">
      <c r="C276" s="7"/>
      <c r="D276" s="7"/>
      <c r="E276" s="7"/>
      <c r="F276" s="7"/>
    </row>
    <row r="277" spans="3:6" x14ac:dyDescent="0.3">
      <c r="C277" s="7"/>
      <c r="D277" s="7"/>
      <c r="E277" s="7"/>
      <c r="F277" s="7"/>
    </row>
    <row r="278" spans="3:6" x14ac:dyDescent="0.3">
      <c r="C278" s="7"/>
      <c r="D278" s="7"/>
      <c r="E278" s="7"/>
      <c r="F278" s="7"/>
    </row>
    <row r="279" spans="3:6" x14ac:dyDescent="0.3">
      <c r="C279" s="7"/>
      <c r="D279" s="7"/>
      <c r="E279" s="7"/>
      <c r="F279" s="7"/>
    </row>
    <row r="280" spans="3:6" x14ac:dyDescent="0.3">
      <c r="C280" s="7"/>
      <c r="D280" s="7"/>
      <c r="E280" s="7"/>
      <c r="F280" s="7"/>
    </row>
    <row r="281" spans="3:6" x14ac:dyDescent="0.3">
      <c r="C281" s="7"/>
      <c r="D281" s="7"/>
      <c r="E281" s="7"/>
      <c r="F281" s="7"/>
    </row>
    <row r="282" spans="3:6" x14ac:dyDescent="0.3">
      <c r="C282" s="7"/>
      <c r="D282" s="7"/>
      <c r="E282" s="7"/>
      <c r="F282" s="7"/>
    </row>
    <row r="283" spans="3:6" x14ac:dyDescent="0.3">
      <c r="C283" s="7"/>
      <c r="D283" s="7"/>
      <c r="E283" s="7"/>
      <c r="F283" s="7"/>
    </row>
    <row r="284" spans="3:6" x14ac:dyDescent="0.3">
      <c r="C284" s="7"/>
      <c r="D284" s="7"/>
      <c r="E284" s="7"/>
      <c r="F284" s="7"/>
    </row>
    <row r="285" spans="3:6" x14ac:dyDescent="0.3">
      <c r="C285" s="7"/>
      <c r="D285" s="7"/>
      <c r="E285" s="7"/>
      <c r="F285" s="7"/>
    </row>
    <row r="286" spans="3:6" x14ac:dyDescent="0.3">
      <c r="C286" s="7"/>
      <c r="D286" s="7"/>
      <c r="E286" s="7"/>
      <c r="F286" s="7"/>
    </row>
    <row r="287" spans="3:6" x14ac:dyDescent="0.3">
      <c r="C287" s="7"/>
      <c r="D287" s="7"/>
      <c r="E287" s="7"/>
      <c r="F287" s="7"/>
    </row>
    <row r="288" spans="3:6" x14ac:dyDescent="0.3">
      <c r="C288" s="7"/>
      <c r="D288" s="7"/>
      <c r="E288" s="7"/>
      <c r="F288" s="7"/>
    </row>
    <row r="289" spans="3:6" x14ac:dyDescent="0.3">
      <c r="C289" s="7"/>
      <c r="D289" s="7"/>
      <c r="E289" s="7"/>
      <c r="F289" s="7"/>
    </row>
    <row r="290" spans="3:6" x14ac:dyDescent="0.3">
      <c r="C290" s="7"/>
      <c r="D290" s="7"/>
      <c r="E290" s="7"/>
      <c r="F290" s="7"/>
    </row>
    <row r="291" spans="3:6" x14ac:dyDescent="0.3">
      <c r="C291" s="7"/>
      <c r="D291" s="7"/>
      <c r="E291" s="7"/>
      <c r="F291" s="7"/>
    </row>
    <row r="292" spans="3:6" x14ac:dyDescent="0.3">
      <c r="C292" s="7"/>
      <c r="D292" s="7"/>
      <c r="E292" s="7"/>
      <c r="F292" s="7"/>
    </row>
    <row r="293" spans="3:6" x14ac:dyDescent="0.3">
      <c r="C293" s="7"/>
      <c r="D293" s="7"/>
      <c r="E293" s="7"/>
      <c r="F293" s="7"/>
    </row>
  </sheetData>
  <mergeCells count="11">
    <mergeCell ref="E2:F2"/>
    <mergeCell ref="E1:F1"/>
    <mergeCell ref="E38:F38"/>
    <mergeCell ref="A5:F5"/>
    <mergeCell ref="D7:D8"/>
    <mergeCell ref="B7:B8"/>
    <mergeCell ref="A38:C38"/>
    <mergeCell ref="A7:A8"/>
    <mergeCell ref="C7:C8"/>
    <mergeCell ref="E7:F7"/>
    <mergeCell ref="E3:F3"/>
  </mergeCells>
  <phoneticPr fontId="11" type="noConversion"/>
  <printOptions horizontalCentered="1"/>
  <pageMargins left="1.1811023622047245" right="0.59055118110236227" top="0.78740157480314965" bottom="1.1811023622047245" header="3.937007874015748E-2" footer="3.937007874015748E-2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2018-11-14T10:30:07Z</cp:lastPrinted>
  <dcterms:created xsi:type="dcterms:W3CDTF">2014-01-17T10:52:16Z</dcterms:created>
  <dcterms:modified xsi:type="dcterms:W3CDTF">2018-11-19T14:15:35Z</dcterms:modified>
</cp:coreProperties>
</file>