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7720" windowHeight="11835"/>
  </bookViews>
  <sheets>
    <sheet name="вичитаний" sheetId="8" r:id="rId1"/>
  </sheets>
  <definedNames>
    <definedName name="_xlnm.Print_Titles" localSheetId="0">вичитаний!$6:$8</definedName>
    <definedName name="_xlnm.Print_Area" localSheetId="0">вичитаний!$A$1:$F$139</definedName>
  </definedNames>
  <calcPr calcId="162913" fullCalcOnLoad="1"/>
</workbook>
</file>

<file path=xl/calcChain.xml><?xml version="1.0" encoding="utf-8"?>
<calcChain xmlns="http://schemas.openxmlformats.org/spreadsheetml/2006/main">
  <c r="E118" i="8" l="1"/>
  <c r="F118" i="8"/>
  <c r="F112" i="8"/>
  <c r="D118" i="8"/>
  <c r="D112" i="8"/>
  <c r="C135" i="8"/>
  <c r="C134" i="8"/>
  <c r="E85" i="8"/>
  <c r="F85" i="8"/>
  <c r="D85" i="8"/>
  <c r="C108" i="8"/>
  <c r="C107" i="8"/>
  <c r="C87" i="8"/>
  <c r="C133" i="8"/>
  <c r="C104" i="8"/>
  <c r="C86" i="8"/>
  <c r="C98" i="8"/>
  <c r="E112" i="8"/>
  <c r="C132" i="8"/>
  <c r="C131" i="8"/>
  <c r="C130" i="8"/>
  <c r="C128" i="8"/>
  <c r="C129" i="8"/>
  <c r="C110" i="8"/>
  <c r="C92" i="8"/>
  <c r="C93" i="8"/>
  <c r="C114" i="8"/>
  <c r="C127" i="8"/>
  <c r="C102" i="8"/>
  <c r="C126" i="8"/>
  <c r="C125" i="8"/>
  <c r="C136" i="8"/>
  <c r="C123" i="8"/>
  <c r="C115" i="8"/>
  <c r="C113" i="8"/>
  <c r="C109" i="8"/>
  <c r="C116" i="8"/>
  <c r="C117" i="8"/>
  <c r="C122" i="8"/>
  <c r="C121" i="8"/>
  <c r="C120" i="8"/>
  <c r="C118" i="8"/>
  <c r="C112" i="8"/>
  <c r="C119" i="8"/>
  <c r="C111" i="8"/>
  <c r="C106" i="8"/>
  <c r="C105" i="8"/>
  <c r="F103" i="8"/>
  <c r="C103" i="8"/>
  <c r="C101" i="8"/>
  <c r="C100" i="8"/>
  <c r="C99" i="8"/>
  <c r="C97" i="8"/>
  <c r="C96" i="8"/>
  <c r="C95" i="8"/>
  <c r="C94" i="8"/>
  <c r="C91" i="8"/>
  <c r="C90" i="8"/>
  <c r="C89" i="8"/>
  <c r="C84" i="8"/>
  <c r="F83" i="8"/>
  <c r="F82" i="8"/>
  <c r="F81" i="8"/>
  <c r="E83" i="8"/>
  <c r="E82" i="8"/>
  <c r="E81" i="8"/>
  <c r="D83" i="8"/>
  <c r="D82" i="8"/>
  <c r="C79" i="8"/>
  <c r="C78" i="8"/>
  <c r="C77" i="8"/>
  <c r="C76" i="8"/>
  <c r="C75" i="8"/>
  <c r="C74" i="8"/>
  <c r="C73" i="8"/>
  <c r="E72" i="8"/>
  <c r="E71" i="8"/>
  <c r="C71" i="8"/>
  <c r="C70" i="8"/>
  <c r="E69" i="8"/>
  <c r="C69" i="8"/>
  <c r="C68" i="8"/>
  <c r="C67" i="8"/>
  <c r="E66" i="8"/>
  <c r="D66" i="8"/>
  <c r="C66" i="8"/>
  <c r="F65" i="8"/>
  <c r="E65" i="8"/>
  <c r="D65" i="8"/>
  <c r="C65" i="8"/>
  <c r="C64" i="8"/>
  <c r="C63" i="8"/>
  <c r="F62" i="8"/>
  <c r="E62" i="8"/>
  <c r="D62" i="8"/>
  <c r="C61" i="8"/>
  <c r="C60" i="8"/>
  <c r="C59" i="8"/>
  <c r="C58" i="8"/>
  <c r="C57" i="8"/>
  <c r="C56" i="8"/>
  <c r="C55" i="8"/>
  <c r="C54" i="8"/>
  <c r="F53" i="8"/>
  <c r="F52" i="8"/>
  <c r="F44" i="8"/>
  <c r="E53" i="8"/>
  <c r="D53" i="8"/>
  <c r="C53" i="8"/>
  <c r="C51" i="8"/>
  <c r="C50" i="8"/>
  <c r="E49" i="8"/>
  <c r="E45" i="8"/>
  <c r="E44" i="8"/>
  <c r="D49" i="8"/>
  <c r="C49" i="8"/>
  <c r="C48" i="8"/>
  <c r="C47" i="8"/>
  <c r="D46" i="8"/>
  <c r="C46" i="8"/>
  <c r="F45" i="8"/>
  <c r="C43" i="8"/>
  <c r="C42" i="8"/>
  <c r="C41" i="8"/>
  <c r="F40" i="8"/>
  <c r="F39" i="8"/>
  <c r="E40" i="8"/>
  <c r="C40" i="8"/>
  <c r="C39" i="8"/>
  <c r="D40" i="8"/>
  <c r="E39" i="8"/>
  <c r="C38" i="8"/>
  <c r="F37" i="8"/>
  <c r="E37" i="8"/>
  <c r="D37" i="8"/>
  <c r="C37" i="8"/>
  <c r="C36" i="8"/>
  <c r="C35" i="8"/>
  <c r="C34" i="8"/>
  <c r="C33" i="8"/>
  <c r="F32" i="8"/>
  <c r="E32" i="8"/>
  <c r="C32" i="8"/>
  <c r="D32" i="8"/>
  <c r="C31" i="8"/>
  <c r="C30" i="8"/>
  <c r="C29" i="8"/>
  <c r="C28" i="8"/>
  <c r="F27" i="8"/>
  <c r="F26" i="8"/>
  <c r="E27" i="8"/>
  <c r="E26" i="8"/>
  <c r="D27" i="8"/>
  <c r="C27" i="8"/>
  <c r="C25" i="8"/>
  <c r="C24" i="8"/>
  <c r="C23" i="8"/>
  <c r="C22" i="8"/>
  <c r="C21" i="8"/>
  <c r="C20" i="8"/>
  <c r="C19" i="8"/>
  <c r="C18" i="8"/>
  <c r="D17" i="8"/>
  <c r="C17" i="8"/>
  <c r="F16" i="8"/>
  <c r="F10" i="8"/>
  <c r="E16" i="8"/>
  <c r="D16" i="8"/>
  <c r="C16" i="8"/>
  <c r="C15" i="8"/>
  <c r="C14" i="8"/>
  <c r="C13" i="8"/>
  <c r="D12" i="8"/>
  <c r="C12" i="8"/>
  <c r="F11" i="8"/>
  <c r="E11" i="8"/>
  <c r="D52" i="8"/>
  <c r="C52" i="8"/>
  <c r="D39" i="8"/>
  <c r="E52" i="8"/>
  <c r="C72" i="8"/>
  <c r="D11" i="8"/>
  <c r="D10" i="8"/>
  <c r="C11" i="8"/>
  <c r="C124" i="8"/>
  <c r="E10" i="8"/>
  <c r="E9" i="8"/>
  <c r="E80" i="8"/>
  <c r="E137" i="8"/>
  <c r="C62" i="8"/>
  <c r="C85" i="8"/>
  <c r="F9" i="8"/>
  <c r="F80" i="8"/>
  <c r="F137" i="8"/>
  <c r="C82" i="8"/>
  <c r="D81" i="8"/>
  <c r="C81" i="8"/>
  <c r="C10" i="8"/>
  <c r="C83" i="8"/>
  <c r="D26" i="8"/>
  <c r="C26" i="8"/>
  <c r="D45" i="8"/>
  <c r="D44" i="8"/>
  <c r="C44" i="8"/>
  <c r="C45" i="8"/>
  <c r="D9" i="8"/>
  <c r="C9" i="8"/>
  <c r="C80" i="8"/>
  <c r="C137" i="8"/>
  <c r="D80" i="8"/>
  <c r="D137" i="8"/>
</calcChain>
</file>

<file path=xl/sharedStrings.xml><?xml version="1.0" encoding="utf-8"?>
<sst xmlns="http://schemas.openxmlformats.org/spreadsheetml/2006/main" count="149" uniqueCount="146">
  <si>
    <t>Код</t>
  </si>
  <si>
    <t>Найменування згідно з класифікацією доходів бюджету</t>
  </si>
  <si>
    <t xml:space="preserve">Загальний фонд </t>
  </si>
  <si>
    <t>Спеціальний фонд</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</si>
  <si>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</si>
  <si>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</si>
  <si>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</si>
  <si>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</si>
  <si>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</si>
  <si>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</si>
  <si>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</si>
  <si>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</si>
  <si>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</si>
  <si>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11020300</t>
  </si>
  <si>
    <t xml:space="preserve">Податок на прибуток підприємств, створених за участю іноземних інвесторів </t>
  </si>
  <si>
    <t>11020500</t>
  </si>
  <si>
    <t xml:space="preserve">Податок на прибуток іноземних юридичних осіб  </t>
  </si>
  <si>
    <t>11020700</t>
  </si>
  <si>
    <t>Податок на прибуток страхових організацій, включаючи філіали аналогічних організацій, розташованих на території України</t>
  </si>
  <si>
    <t>11020900</t>
  </si>
  <si>
    <t>11021000</t>
  </si>
  <si>
    <t>Податок на прибуток приватних підприємств</t>
  </si>
  <si>
    <t>11021100</t>
  </si>
  <si>
    <t>Інші платники податку на прибуток</t>
  </si>
  <si>
    <t>11021600</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</si>
  <si>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t>
  </si>
  <si>
    <t xml:space="preserve">Рентна плата та плата за використання інших природних ресурсів </t>
  </si>
  <si>
    <t xml:space="preserve">Рентна плата за спеціальне використання води </t>
  </si>
  <si>
    <t>Рентна плата за спеціальне використання води для потреб гідроенергетики  </t>
  </si>
  <si>
    <t xml:space="preserve">Надходження рентної плати за спеціальне використання води від підприємств житлово-комунального господарства </t>
  </si>
  <si>
    <t xml:space="preserve">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</si>
  <si>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</si>
  <si>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</si>
  <si>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Плата за використання інших природних ресурсів</t>
  </si>
  <si>
    <t xml:space="preserve">Плата за спеціальне використання рибних та інших водних ресурсів  </t>
  </si>
  <si>
    <t>Інші податки та збори</t>
  </si>
  <si>
    <t>Екологічний податок</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</si>
  <si>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</si>
  <si>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</si>
  <si>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</si>
  <si>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</si>
  <si>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</si>
  <si>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</si>
  <si>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 xml:space="preserve">Інші надходження  </t>
  </si>
  <si>
    <t>Інші надходження</t>
  </si>
  <si>
    <t xml:space="preserve">Надходження коштів від відшкодування втрат сільськогосподарського і лісогосподарського виробництва  </t>
  </si>
  <si>
    <t xml:space="preserve">Адміністративні збори та платежі, доходи від некомерційної господарської діяльності </t>
  </si>
  <si>
    <t>Плата за надання адміністративних послуг</t>
  </si>
  <si>
    <t xml:space="preserve">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</si>
  <si>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</si>
  <si>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</si>
  <si>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</si>
  <si>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</si>
  <si>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 xml:space="preserve">Плата за ліцензії та сертифікати, що сплачується ліцензіатами за місцем здійснення діяльності </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</si>
  <si>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</si>
  <si>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</si>
  <si>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Інші неподаткові надходження</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</si>
  <si>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</si>
  <si>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Доходи від операцій з кредитування та надання гарантій  </t>
  </si>
  <si>
    <t>Власні надходження бюджетних установ</t>
  </si>
  <si>
    <r>
      <t>Надходження від плати за послуги, що надаються бюджетними установами згідно із законодавством</t>
    </r>
    <r>
      <rPr>
        <sz val="12"/>
        <rFont val="Times New Roman"/>
        <family val="1"/>
        <charset val="204"/>
      </rPr>
      <t> </t>
    </r>
  </si>
  <si>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</si>
  <si>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</si>
  <si>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</si>
  <si>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</si>
  <si>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</si>
  <si>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</si>
  <si>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</si>
  <si>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Разом доходів</t>
  </si>
  <si>
    <t xml:space="preserve">Офіційні трансферти </t>
  </si>
  <si>
    <t>Від органів державного управління</t>
  </si>
  <si>
    <t>Субвенції</t>
  </si>
  <si>
    <t>Податок на прибуток організацій і підприємств споживчої кооперації, кооперативів та громадських об’єднань</t>
  </si>
  <si>
    <t>Рентна плата за спеціальне використання води (крім рентної плати за спеціальне використання води водних об’єктів місцевого значення) </t>
  </si>
  <si>
    <t xml:space="preserve">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</si>
  <si>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 xml:space="preserve">Податок на прибуток банківських організацій, включаючи філіали аналогічних організацій, розташованих на території України  </t>
  </si>
  <si>
    <t>Дотації</t>
  </si>
  <si>
    <t xml:space="preserve">Перший заступник голови обласної ради </t>
  </si>
  <si>
    <t>С. ОЛІЙНИК</t>
  </si>
  <si>
    <t>Плата за розміщення тимчасово вільних коштів місцевих бюджетів</t>
  </si>
  <si>
    <t xml:space="preserve">Плата за державну реєстрацію (крім адміністративного збору за проведення державної реєстрації юридичних осіб, фізичних осіб- підприємців та громадських формувань) </t>
  </si>
  <si>
    <t>Усього</t>
  </si>
  <si>
    <t>у т.ч. бюджет розвитку</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</si>
  <si>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</si>
  <si>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</si>
  <si>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</si>
  <si>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</si>
  <si>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</si>
  <si>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</si>
  <si>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Освітня субвенція з державного бюджету місцевим бюджетам</t>
  </si>
  <si>
    <t>Медична субвенція з державного бюджету місцевим бюджетам</t>
  </si>
  <si>
    <t xml:space="preserve">Додаток 1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</si>
  <si>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</si>
  <si>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</si>
  <si>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</si>
  <si>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</si>
  <si>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</si>
  <si>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</si>
  <si>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</si>
  <si>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</si>
  <si>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 доходів ( без урахування міжбюджетних трансфертів)</t>
  </si>
  <si>
    <t>Доходи обласного бюджету на 2019 рік</t>
  </si>
  <si>
    <t>грн</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</si>
  <si>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</si>
  <si>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</si>
  <si>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</si>
  <si>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t>
  </si>
  <si>
    <t>245 283 500 здрав бр 184 552 900 УКС</t>
  </si>
  <si>
    <t>Інші субвенції з місцевого бюджету,</t>
  </si>
  <si>
    <t>у тому числі:</t>
  </si>
  <si>
    <t>на відшкодування витрат за житлово-комунальні послуги та за тимчасове проживання внутрішньо переміщених осіб (вимушених переселенців) у м.Дніпрі</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</si>
  <si>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</si>
  <si>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Субвенції з місцевих бюджетів іншим місцевим бюджетам</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</si>
  <si>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</si>
  <si>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</si>
  <si>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</si>
  <si>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на капітальний ремонт об'єктів соціально-культурної сфери</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</si>
  <si>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</si>
  <si>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</si>
  <si>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</si>
  <si>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до рішення обласної ради</t>
  </si>
  <si>
    <t>на придбання комп'ютерної техніки для ПТНЗ "Марганецький професійний ліцей"</t>
  </si>
  <si>
    <t>на заходи та роботи з територіальної оборони та мобілізаційної підготовки місцевого значення</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</si>
  <si>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</si>
  <si>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на проведення комплексу робіт з перезарядки гама-терапевтичного апарату для комунального закладу "Криворізький онкологічний диспансер" Дніпропетровської обласної ради</t>
  </si>
  <si>
    <t>на утримання Криворізької філії комунального підприємства  "Дніпропетровська обласна клінічна офтальмологічна лікарня"</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</si>
  <si>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</si>
  <si>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для КЗ "Обласний центр екстренної медичної допомоги" Дніпропетровської обласної ради" на придбання шин для безперебійної роботи рухомого складу Нікопольської СЕМД підстанції Нікопольського району ( автомобіль Газель АЕ 72-0613 Х) </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</si>
  <si>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</si>
  <si>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</si>
  <si>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Обласному бюджету з місцевого бюджету на придбання предметів та матеріалів та поточний ремонт санітарного транспорту для КЗ “Обласний центр екстренної медичної допомоги та медицини катастроф” Дніпропетровської обласної ради”</t>
  </si>
  <si>
    <t>З районного бюджету до обласного бюджету на ремонт автомобілів екстренної медичної допомоги</t>
  </si>
  <si>
    <t>на виконання Програми виконання доручень виборців депутатами Дніпровської міської ради VII скликання на 2016-2020 роки</t>
  </si>
  <si>
    <t>проведення заходів по забезпеченню екстренної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t>
  </si>
  <si>
    <t xml:space="preserve">Обласному бюджету на забезпечення поліпшення технічного стану автомобілів Павлоградської станції ЕМД - відокремленого підрозділу КЗ "Обласного центру екстренної медичної допомоги"  </t>
  </si>
  <si>
    <t>Субвенція з державного бюджету місцевим бюджетам на реалізацію заходів, спрямованих на підвищення якості освіти</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</si>
  <si>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</si>
  <si>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Комунальному закладу  "Обласний центр екстреної медичної допомоги та медицини катастроф ДОР"  </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</si>
  <si>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</si>
  <si>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</si>
  <si>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</si>
  <si>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Субвенція з державного бюджету місцевим бюджетам на реалізацію проектів в рамках Надзвичайної кредитної програми для відновлення України </t>
  </si>
  <si>
    <t>КЗ "Обласний центр екстреної медичної допомоги та медицини катастроф "ДОР"  на поточний ремонт приміщення Петропавлівської підстанції</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</si>
  <si>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</si>
  <si>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районної програми соціально-економічного та культурного розвитку П'ятихатського району на 2019 рік (Державний професійно-технічний навчальнтй заклад  "Західно-Дніпровський центр професійно-технічної освіти" )</t>
  </si>
  <si>
    <t>Плата за ліцензії на виробництво спирту етилового, коньячного і плодового та зернового дистиляту, біоетанолу, алкогольних напоїв та тютюнових виробів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</si>
</sst>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1" formatCode="#,##0.0000"/>
  </numFmts>
  <fonts count="10" x14ac:knownFonts="1">
    <font>
      <sz val="10"/>
      <name val="Arial"/>
      <family val="2"/>
      <charset val="204"/>
    </font>
    <font>
      <sz val="14"/>
      <name val="Times New Roman"/>
      <family val="1"/>
      <charset val="204"/>
    </font>
    <font>
      <sz val="20"/>
      <name val="Times New Roman"/>
      <family val="1"/>
      <charset val="204"/>
    </font>
    <font>
      <sz val="10"/>
      <name val="Arial Cyr"/>
      <family val="2"/>
      <charset val="204"/>
    </font>
    <font>
      <b/>
      <sz val="20"/>
      <name val="Times New Roman"/>
      <family val="1"/>
      <charset val="204"/>
    </font>
    <font>
      <b/>
      <sz val="14"/>
      <name val="Times New Roman"/>
      <family val="1"/>
      <charset val="204"/>
    </font>
    <font>
      <b/>
      <sz val="16"/>
      <name val="Times New Roman"/>
      <family val="1"/>
      <charset val="204"/>
    </font>
    <font>
      <i/>
      <sz val="14"/>
      <name val="Times New Roman"/>
      <family val="1"/>
      <charset val="204"/>
    </font>
    <font>
      <sz val="12"/>
      <name val="Times New Roman"/>
      <family val="1"/>
      <charset val="204"/>
    </font>
    <font>
      <sz val="16"/>
      <name val="Times New Roman"/>
      <family val="1"/>
      <charset val="204"/>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s>
  <cellStyleXfs count="1">
    <xf numFmtId="0" fontId="0" fillId="0" borderId="0"/>
  </cellStyleXfs>
  <cellXfs count="66">
    <xf numFmtId="0" fontId="0" fillId="0" borderId="0" xfId="0"/>
    <xf numFmtId="0" fontId="1" fillId="0" borderId="0" xfId="0" applyFont="1" applyFill="1"/>
    <xf numFmtId="1" fontId="1" fillId="0" borderId="0" xfId="0" applyNumberFormat="1" applyFont="1" applyFill="1"/>
    <xf numFmtId="0" fontId="2" fillId="0" borderId="0" xfId="0" applyFont="1" applyFill="1"/>
    <xf numFmtId="0" fontId="3" fillId="0" borderId="0" xfId="0" applyFont="1" applyFill="1" applyAlignment="1">
      <alignment vertical="center" wrapText="1"/>
    </xf>
    <xf numFmtId="1" fontId="2" fillId="0" borderId="0" xfId="0" applyNumberFormat="1" applyFont="1" applyFill="1"/>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4" fontId="1" fillId="0" borderId="0" xfId="0" applyNumberFormat="1" applyFont="1" applyFill="1" applyAlignment="1">
      <alignment vertical="center"/>
    </xf>
    <xf numFmtId="0" fontId="1" fillId="0" borderId="0" xfId="0" applyFont="1" applyFill="1" applyBorder="1" applyAlignment="1">
      <alignment horizontal="center" vertical="center" wrapText="1"/>
    </xf>
    <xf numFmtId="1" fontId="1" fillId="0" borderId="0" xfId="0" applyNumberFormat="1" applyFont="1" applyFill="1" applyAlignment="1">
      <alignment vertical="center"/>
    </xf>
    <xf numFmtId="0" fontId="1" fillId="0" borderId="0" xfId="0" applyFont="1" applyFill="1" applyAlignment="1">
      <alignment vertical="center" wrapText="1"/>
    </xf>
    <xf numFmtId="0" fontId="5" fillId="0" borderId="0" xfId="0" applyFont="1" applyFill="1"/>
    <xf numFmtId="0" fontId="5" fillId="0" borderId="0" xfId="0" applyFont="1" applyFill="1" applyAlignment="1">
      <alignment vertical="top" wrapText="1"/>
    </xf>
    <xf numFmtId="0" fontId="1" fillId="0" borderId="0" xfId="0" applyFont="1" applyFill="1" applyBorder="1" applyAlignment="1">
      <alignment horizontal="center"/>
    </xf>
    <xf numFmtId="0" fontId="1" fillId="0" borderId="0" xfId="0" applyFont="1" applyFill="1" applyAlignment="1">
      <alignment horizontal="right" vertical="center" wrapText="1"/>
    </xf>
    <xf numFmtId="1" fontId="2" fillId="0" borderId="0" xfId="0" applyNumberFormat="1" applyFont="1" applyFill="1" applyAlignment="1">
      <alignment horizontal="right"/>
    </xf>
    <xf numFmtId="1" fontId="5" fillId="0" borderId="2" xfId="0" applyNumberFormat="1" applyFont="1" applyFill="1" applyBorder="1" applyAlignment="1">
      <alignment horizontal="center" vertical="top" wrapText="1"/>
    </xf>
    <xf numFmtId="4" fontId="6" fillId="0" borderId="3" xfId="0" applyNumberFormat="1" applyFont="1" applyFill="1" applyBorder="1" applyAlignment="1">
      <alignment horizontal="left" vertical="top" wrapText="1"/>
    </xf>
    <xf numFmtId="1" fontId="1" fillId="0" borderId="2" xfId="0" applyNumberFormat="1" applyFont="1" applyFill="1" applyBorder="1" applyAlignment="1">
      <alignment horizontal="center" vertical="top" wrapText="1"/>
    </xf>
    <xf numFmtId="4" fontId="1" fillId="0" borderId="2"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7" fillId="0" borderId="0" xfId="0" applyFont="1" applyFill="1" applyAlignment="1">
      <alignment vertical="center"/>
    </xf>
    <xf numFmtId="0" fontId="7" fillId="0" borderId="0" xfId="0" applyFont="1" applyFill="1"/>
    <xf numFmtId="4" fontId="5"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left" vertical="top" wrapText="1"/>
    </xf>
    <xf numFmtId="191" fontId="1" fillId="0" borderId="0" xfId="0" applyNumberFormat="1" applyFont="1" applyFill="1" applyAlignment="1">
      <alignment vertical="center"/>
    </xf>
    <xf numFmtId="3" fontId="1" fillId="0" borderId="4" xfId="0" applyNumberFormat="1" applyFont="1" applyFill="1" applyBorder="1" applyAlignment="1">
      <alignment horizontal="center" vertical="top" wrapText="1"/>
    </xf>
    <xf numFmtId="4" fontId="6" fillId="0" borderId="4" xfId="0" applyNumberFormat="1" applyFont="1" applyFill="1" applyBorder="1" applyAlignment="1">
      <alignment horizontal="left" vertical="top" wrapText="1"/>
    </xf>
    <xf numFmtId="1" fontId="1"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4" fontId="9" fillId="0" borderId="0" xfId="0" applyNumberFormat="1" applyFont="1" applyFill="1" applyBorder="1" applyAlignment="1">
      <alignment horizontal="right" vertical="top"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xf>
    <xf numFmtId="1" fontId="1" fillId="0" borderId="7" xfId="0" applyNumberFormat="1" applyFont="1" applyFill="1" applyBorder="1" applyAlignment="1">
      <alignment horizontal="center" vertical="top" wrapText="1"/>
    </xf>
    <xf numFmtId="1" fontId="4" fillId="0" borderId="0" xfId="0" applyNumberFormat="1" applyFont="1" applyFill="1" applyBorder="1" applyAlignment="1"/>
    <xf numFmtId="0" fontId="4" fillId="0" borderId="0" xfId="0" applyFont="1" applyFill="1" applyBorder="1" applyAlignment="1">
      <alignment vertical="center" wrapText="1"/>
    </xf>
    <xf numFmtId="4" fontId="6" fillId="0" borderId="3" xfId="0" applyNumberFormat="1" applyFont="1" applyFill="1" applyBorder="1" applyAlignment="1">
      <alignment horizontal="right" vertical="top" wrapText="1"/>
    </xf>
    <xf numFmtId="4" fontId="1" fillId="0" borderId="2" xfId="0" applyNumberFormat="1" applyFont="1" applyFill="1" applyBorder="1" applyAlignment="1">
      <alignment horizontal="right" vertical="top" wrapText="1"/>
    </xf>
    <xf numFmtId="4" fontId="1"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 fontId="5" fillId="0" borderId="2" xfId="0" applyNumberFormat="1" applyFont="1" applyFill="1" applyBorder="1" applyAlignment="1">
      <alignment horizontal="right" vertical="top" wrapText="1"/>
    </xf>
    <xf numFmtId="4" fontId="1" fillId="0" borderId="7" xfId="0" applyNumberFormat="1" applyFont="1" applyFill="1" applyBorder="1" applyAlignment="1">
      <alignment horizontal="right" vertical="top" wrapText="1"/>
    </xf>
    <xf numFmtId="4" fontId="6" fillId="0" borderId="4" xfId="0" applyNumberFormat="1" applyFont="1" applyFill="1" applyBorder="1" applyAlignment="1">
      <alignment horizontal="right" vertical="top" wrapText="1"/>
    </xf>
    <xf numFmtId="1" fontId="1" fillId="0" borderId="4"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0" fontId="1" fillId="0" borderId="8" xfId="0" applyFont="1" applyFill="1" applyBorder="1" applyAlignment="1">
      <alignment horizontal="left" vertical="top" wrapText="1"/>
    </xf>
    <xf numFmtId="4" fontId="1" fillId="0" borderId="5" xfId="0" applyNumberFormat="1" applyFont="1" applyFill="1" applyBorder="1" applyAlignment="1">
      <alignment horizontal="right" vertical="top" wrapText="1"/>
    </xf>
    <xf numFmtId="0" fontId="1" fillId="0" borderId="4" xfId="0" applyFont="1" applyFill="1" applyBorder="1" applyAlignment="1">
      <alignment horizontal="left" vertical="top" wrapText="1"/>
    </xf>
    <xf numFmtId="4" fontId="1" fillId="0" borderId="4" xfId="0" applyNumberFormat="1" applyFont="1" applyFill="1" applyBorder="1" applyAlignment="1">
      <alignment horizontal="right" vertical="top" wrapText="1"/>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center"/>
    </xf>
    <xf numFmtId="0" fontId="2" fillId="0" borderId="0" xfId="0" applyNumberFormat="1" applyFont="1" applyFill="1" applyAlignment="1" applyProtection="1">
      <alignment horizontal="left" vertical="center" wrapText="1"/>
    </xf>
    <xf numFmtId="0" fontId="4" fillId="0" borderId="0" xfId="0" applyFont="1" applyFill="1" applyBorder="1" applyAlignment="1">
      <alignment horizontal="center"/>
    </xf>
    <xf numFmtId="0" fontId="1" fillId="0" borderId="1" xfId="0" applyFont="1" applyFill="1" applyBorder="1" applyAlignment="1">
      <alignment horizontal="center" vertical="center" wrapText="1"/>
    </xf>
    <xf numFmtId="4" fontId="1" fillId="0" borderId="7" xfId="0" applyNumberFormat="1" applyFont="1" applyFill="1" applyBorder="1" applyAlignment="1">
      <alignment horizontal="right" vertical="top" wrapText="1"/>
    </xf>
    <xf numFmtId="4" fontId="1" fillId="0" borderId="8" xfId="0" applyNumberFormat="1" applyFont="1" applyFill="1" applyBorder="1" applyAlignment="1">
      <alignment horizontal="right" vertical="top" wrapText="1"/>
    </xf>
    <xf numFmtId="1" fontId="1" fillId="0" borderId="7" xfId="0" applyNumberFormat="1" applyFont="1" applyFill="1" applyBorder="1" applyAlignment="1">
      <alignment horizontal="center" vertical="top" wrapText="1"/>
    </xf>
    <xf numFmtId="1" fontId="1" fillId="0" borderId="8" xfId="0" applyNumberFormat="1" applyFont="1" applyFill="1" applyBorder="1" applyAlignment="1">
      <alignment horizontal="center" vertical="top" wrapText="1"/>
    </xf>
    <xf numFmtId="1" fontId="1" fillId="0" borderId="1" xfId="0" applyNumberFormat="1" applyFont="1" applyFill="1" applyBorder="1" applyAlignment="1">
      <alignment horizontal="center" vertical="center" wrapText="1"/>
    </xf>
    <xf numFmtId="4" fontId="1" fillId="0" borderId="7" xfId="0" applyNumberFormat="1" applyFont="1" applyFill="1" applyBorder="1" applyAlignment="1">
      <alignment horizontal="left" vertical="top" wrapText="1"/>
    </xf>
    <xf numFmtId="4" fontId="1" fillId="0" borderId="8"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104775</xdr:colOff>
      <xdr:row>10</xdr:row>
      <xdr:rowOff>228600</xdr:rowOff>
    </xdr:to>
    <xdr:sp macro="" textlink="">
      <xdr:nvSpPr>
        <xdr:cNvPr id="81025" name="Text Box 1"/>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26" name="Text Box 2"/>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27" name="Text Box 3"/>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28" name="Text Box 4"/>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29" name="Text Box 5"/>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0" name="Text Box 6"/>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1" name="Text Box 7"/>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2" name="Text Box 8"/>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3" name="Text Box 9"/>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4" name="Text Box 10"/>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5" name="Text Box 11"/>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6" name="Text Box 12"/>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7" name="Text Box 13"/>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8" name="Text Box 14"/>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39" name="Text Box 15"/>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10</xdr:row>
      <xdr:rowOff>0</xdr:rowOff>
    </xdr:from>
    <xdr:to>
      <xdr:col>2</xdr:col>
      <xdr:colOff>104775</xdr:colOff>
      <xdr:row>10</xdr:row>
      <xdr:rowOff>228600</xdr:rowOff>
    </xdr:to>
    <xdr:sp macro="" textlink="">
      <xdr:nvSpPr>
        <xdr:cNvPr id="81040" name="Text Box 16"/>
        <xdr:cNvSpPr txBox="1">
          <a:spLocks noChangeArrowheads="1"/>
        </xdr:cNvSpPr>
      </xdr:nvSpPr>
      <xdr:spPr bwMode="auto">
        <a:xfrm>
          <a:off x="4619625" y="3581400"/>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7"/>
  <sheetViews>
    <sheetView showZeros="0" tabSelected="1" view="pageBreakPreview" zoomScale="75" zoomScaleNormal="75" zoomScaleSheetLayoutView="75" workbookViewId="0">
      <pane xSplit="1" ySplit="7" topLeftCell="B18" activePane="bottomRight" state="frozen"/>
      <selection pane="topRight" activeCell="B1" sqref="B1"/>
      <selection pane="bottomLeft" activeCell="A9" sqref="A9"/>
      <selection pane="bottomRight" activeCell="I19" sqref="I19"/>
    </sheetView>
  </sheetViews>
  <sheetFormatPr defaultColWidth="8.85546875" defaultRowHeight="18.75" x14ac:dyDescent="0.3"/>
  <cols>
    <col min="1" max="1" width="13.42578125" style="1" customWidth="1"/>
    <col min="2" max="2" width="55.85546875" style="1" customWidth="1"/>
    <col min="3" max="3" width="27" style="2" customWidth="1"/>
    <col min="4" max="4" width="26.42578125" style="2" customWidth="1"/>
    <col min="5" max="5" width="23.85546875" style="2" customWidth="1"/>
    <col min="6" max="6" width="23" style="2" customWidth="1"/>
    <col min="7" max="7" width="15.85546875" style="1" customWidth="1"/>
    <col min="8" max="8" width="25.28515625" style="1" customWidth="1"/>
    <col min="9" max="9" width="19.42578125" style="1" customWidth="1"/>
    <col min="10" max="16384" width="8.85546875" style="1"/>
  </cols>
  <sheetData>
    <row r="1" spans="1:26" ht="26.25" customHeight="1" x14ac:dyDescent="0.4">
      <c r="A1" s="3"/>
      <c r="B1" s="3"/>
      <c r="C1" s="4"/>
      <c r="D1" s="56" t="s">
        <v>91</v>
      </c>
      <c r="E1" s="56"/>
      <c r="F1" s="56"/>
    </row>
    <row r="2" spans="1:26" ht="26.25" customHeight="1" x14ac:dyDescent="0.4">
      <c r="A2" s="3"/>
      <c r="B2" s="3"/>
      <c r="C2" s="4"/>
      <c r="D2" s="56" t="s">
        <v>120</v>
      </c>
      <c r="E2" s="56"/>
      <c r="F2" s="56"/>
    </row>
    <row r="3" spans="1:26" ht="26.25" customHeight="1" x14ac:dyDescent="0.4">
      <c r="A3" s="3"/>
      <c r="B3" s="3"/>
      <c r="D3" s="56"/>
      <c r="E3" s="56"/>
      <c r="F3" s="56"/>
    </row>
    <row r="4" spans="1:26" ht="26.25" customHeight="1" x14ac:dyDescent="0.35">
      <c r="A4" s="57" t="s">
        <v>101</v>
      </c>
      <c r="B4" s="57"/>
      <c r="C4" s="57"/>
      <c r="D4" s="57"/>
      <c r="E4" s="57"/>
      <c r="F4" s="57"/>
    </row>
    <row r="5" spans="1:26" ht="26.25" x14ac:dyDescent="0.4">
      <c r="A5" s="3"/>
      <c r="B5" s="3"/>
      <c r="D5" s="5"/>
      <c r="E5" s="5"/>
      <c r="F5" s="18" t="s">
        <v>102</v>
      </c>
    </row>
    <row r="6" spans="1:26" ht="25.5" customHeight="1" x14ac:dyDescent="0.3">
      <c r="A6" s="58" t="s">
        <v>0</v>
      </c>
      <c r="B6" s="58" t="s">
        <v>1</v>
      </c>
      <c r="C6" s="63" t="s">
        <v>81</v>
      </c>
      <c r="D6" s="63" t="s">
        <v>2</v>
      </c>
      <c r="E6" s="63" t="s">
        <v>3</v>
      </c>
      <c r="F6" s="63"/>
    </row>
    <row r="7" spans="1:26" ht="44.25" customHeight="1" x14ac:dyDescent="0.3">
      <c r="A7" s="58"/>
      <c r="B7" s="58"/>
      <c r="C7" s="63"/>
      <c r="D7" s="63"/>
      <c r="E7" s="7" t="s">
        <v>81</v>
      </c>
      <c r="F7" s="6" t="s">
        <v>82</v>
      </c>
    </row>
    <row r="8" spans="1:26" ht="21" customHeight="1" x14ac:dyDescent="0.3">
      <c r="A8" s="34">
        <v>1</v>
      </c>
      <c r="B8" s="35">
        <v>2</v>
      </c>
      <c r="C8" s="36">
        <v>3</v>
      </c>
      <c r="D8" s="36">
        <v>4</v>
      </c>
      <c r="E8" s="37">
        <v>5</v>
      </c>
      <c r="F8" s="36">
        <v>6</v>
      </c>
    </row>
    <row r="9" spans="1:26" ht="20.25" x14ac:dyDescent="0.3">
      <c r="A9" s="19">
        <v>10000000</v>
      </c>
      <c r="B9" s="20" t="s">
        <v>4</v>
      </c>
      <c r="C9" s="41">
        <f>D9+E9</f>
        <v>6340017063</v>
      </c>
      <c r="D9" s="41">
        <f>D10+D26+D39</f>
        <v>6105117063</v>
      </c>
      <c r="E9" s="41">
        <f>E10+E26+E39</f>
        <v>234900000</v>
      </c>
      <c r="F9" s="41">
        <f>F10+F26+F39</f>
        <v>0</v>
      </c>
      <c r="G9" s="9"/>
      <c r="H9" s="9"/>
      <c r="I9" s="9"/>
      <c r="J9" s="9"/>
      <c r="K9" s="9"/>
      <c r="L9" s="9"/>
      <c r="M9" s="9"/>
      <c r="N9" s="9"/>
      <c r="O9" s="9"/>
      <c r="P9" s="9"/>
      <c r="Q9" s="9"/>
      <c r="R9" s="9"/>
      <c r="S9" s="9"/>
      <c r="T9" s="9"/>
      <c r="U9" s="9"/>
      <c r="V9" s="9"/>
      <c r="W9" s="9"/>
      <c r="X9" s="9"/>
      <c r="Y9" s="9"/>
      <c r="Z9" s="9"/>
    </row>
    <row r="10" spans="1:26" ht="39.75" customHeight="1" x14ac:dyDescent="0.3">
      <c r="A10" s="21">
        <v>11000000</v>
      </c>
      <c r="B10" s="22" t="s">
        <v>5</v>
      </c>
      <c r="C10" s="42">
        <f>D10+E10</f>
        <v>5337340463</v>
      </c>
      <c r="D10" s="42">
        <f>D11+D16</f>
        <v>5337340463</v>
      </c>
      <c r="E10" s="42">
        <f>E11+E16</f>
        <v>0</v>
      </c>
      <c r="F10" s="42">
        <f>F11+F16</f>
        <v>0</v>
      </c>
      <c r="G10" s="9"/>
      <c r="H10" s="9"/>
      <c r="I10" s="9"/>
      <c r="J10" s="9"/>
      <c r="K10" s="9"/>
      <c r="L10" s="9"/>
      <c r="M10" s="9"/>
      <c r="N10" s="9"/>
      <c r="O10" s="9"/>
      <c r="P10" s="9"/>
      <c r="Q10" s="9"/>
      <c r="R10" s="9"/>
      <c r="S10" s="9"/>
      <c r="T10" s="9"/>
      <c r="U10" s="9"/>
      <c r="V10" s="9"/>
      <c r="W10" s="9"/>
      <c r="X10" s="9"/>
      <c r="Y10" s="9"/>
      <c r="Z10" s="9"/>
    </row>
    <row r="11" spans="1:26" ht="21.75" customHeight="1" x14ac:dyDescent="0.3">
      <c r="A11" s="21">
        <v>11010000</v>
      </c>
      <c r="B11" s="22" t="s">
        <v>6</v>
      </c>
      <c r="C11" s="42">
        <f t="shared" ref="C11:C74" si="0">D11+E11</f>
        <v>3366270303</v>
      </c>
      <c r="D11" s="42">
        <f>D12+D13+D14+D15</f>
        <v>3366270303</v>
      </c>
      <c r="E11" s="42">
        <f>E12+E13+E14+E15</f>
        <v>0</v>
      </c>
      <c r="F11" s="42">
        <f>F12+F13+F14+F15</f>
        <v>0</v>
      </c>
      <c r="G11" s="9"/>
      <c r="H11" s="9"/>
      <c r="I11" s="9"/>
      <c r="J11" s="9"/>
      <c r="K11" s="9"/>
      <c r="L11" s="9"/>
      <c r="M11" s="9"/>
      <c r="N11" s="9"/>
      <c r="O11" s="9"/>
      <c r="P11" s="9"/>
      <c r="Q11" s="9"/>
      <c r="R11" s="9"/>
      <c r="S11" s="9"/>
      <c r="T11" s="9"/>
      <c r="U11" s="9"/>
      <c r="V11" s="9"/>
      <c r="W11" s="9"/>
      <c r="X11" s="9"/>
      <c r="Y11" s="9"/>
      <c r="Z11" s="9"/>
    </row>
    <row r="12" spans="1:26" ht="59.25" customHeight="1" x14ac:dyDescent="0.3">
      <c r="A12" s="21">
        <v>11010100</v>
      </c>
      <c r="B12" s="22" t="s">
        <v>7</v>
      </c>
      <c r="C12" s="42">
        <f t="shared" si="0"/>
        <v>3011362003</v>
      </c>
      <c r="D12" s="42">
        <f>3011361903+100</f>
        <v>3011362003</v>
      </c>
      <c r="E12" s="42">
        <v>0</v>
      </c>
      <c r="F12" s="42">
        <v>0</v>
      </c>
      <c r="G12" s="9"/>
      <c r="H12" s="9"/>
      <c r="I12" s="9"/>
      <c r="J12" s="9"/>
      <c r="K12" s="9"/>
      <c r="L12" s="9"/>
      <c r="M12" s="9"/>
      <c r="N12" s="9"/>
      <c r="O12" s="9"/>
      <c r="P12" s="9"/>
      <c r="Q12" s="9"/>
      <c r="R12" s="9"/>
      <c r="S12" s="9"/>
      <c r="T12" s="9"/>
      <c r="U12" s="9"/>
      <c r="V12" s="9"/>
      <c r="W12" s="9"/>
      <c r="X12" s="9"/>
      <c r="Y12" s="9"/>
      <c r="Z12" s="9"/>
    </row>
    <row r="13" spans="1:26" ht="101.25" customHeight="1" x14ac:dyDescent="0.3">
      <c r="A13" s="21">
        <v>11010200</v>
      </c>
      <c r="B13" s="22" t="s">
        <v>8</v>
      </c>
      <c r="C13" s="42">
        <f t="shared" si="0"/>
        <v>143408300</v>
      </c>
      <c r="D13" s="42">
        <v>143408300</v>
      </c>
      <c r="E13" s="42">
        <v>0</v>
      </c>
      <c r="F13" s="42">
        <v>0</v>
      </c>
      <c r="G13" s="9"/>
      <c r="H13" s="9"/>
      <c r="I13" s="9"/>
      <c r="J13" s="9"/>
      <c r="K13" s="9"/>
      <c r="L13" s="9"/>
      <c r="M13" s="9"/>
      <c r="N13" s="9"/>
      <c r="O13" s="9"/>
      <c r="P13" s="9"/>
      <c r="Q13" s="9"/>
      <c r="R13" s="9"/>
      <c r="S13" s="9"/>
      <c r="T13" s="9"/>
      <c r="U13" s="9"/>
      <c r="V13" s="9"/>
      <c r="W13" s="9"/>
      <c r="X13" s="9"/>
      <c r="Y13" s="9"/>
      <c r="Z13" s="9"/>
    </row>
    <row r="14" spans="1:26" ht="62.25" customHeight="1" x14ac:dyDescent="0.3">
      <c r="A14" s="21">
        <v>11010400</v>
      </c>
      <c r="B14" s="22" t="s">
        <v>9</v>
      </c>
      <c r="C14" s="42">
        <f t="shared" si="0"/>
        <v>180000000</v>
      </c>
      <c r="D14" s="42">
        <v>180000000</v>
      </c>
      <c r="E14" s="42">
        <v>0</v>
      </c>
      <c r="F14" s="42">
        <v>0</v>
      </c>
      <c r="G14" s="9"/>
      <c r="H14" s="9"/>
      <c r="I14" s="9"/>
      <c r="J14" s="9"/>
      <c r="K14" s="9"/>
      <c r="L14" s="9"/>
      <c r="M14" s="9"/>
      <c r="N14" s="9"/>
      <c r="O14" s="9"/>
      <c r="P14" s="9"/>
      <c r="Q14" s="9"/>
      <c r="R14" s="9"/>
      <c r="S14" s="9"/>
      <c r="T14" s="9"/>
      <c r="U14" s="9"/>
      <c r="V14" s="9"/>
      <c r="W14" s="9"/>
      <c r="X14" s="9"/>
      <c r="Y14" s="9"/>
      <c r="Z14" s="9"/>
    </row>
    <row r="15" spans="1:26" ht="61.5" customHeight="1" x14ac:dyDescent="0.3">
      <c r="A15" s="21">
        <v>11010500</v>
      </c>
      <c r="B15" s="22" t="s">
        <v>10</v>
      </c>
      <c r="C15" s="42">
        <f t="shared" si="0"/>
        <v>31500000</v>
      </c>
      <c r="D15" s="42">
        <v>31500000</v>
      </c>
      <c r="E15" s="42">
        <v>0</v>
      </c>
      <c r="F15" s="42">
        <v>0</v>
      </c>
      <c r="G15" s="9"/>
      <c r="H15" s="9"/>
      <c r="I15" s="9"/>
      <c r="J15" s="9"/>
      <c r="K15" s="9"/>
      <c r="L15" s="9"/>
      <c r="M15" s="9"/>
      <c r="N15" s="9"/>
      <c r="O15" s="9"/>
      <c r="P15" s="9"/>
      <c r="Q15" s="9"/>
      <c r="R15" s="9"/>
      <c r="S15" s="9"/>
      <c r="T15" s="9"/>
      <c r="U15" s="9"/>
      <c r="V15" s="9"/>
      <c r="W15" s="9"/>
      <c r="X15" s="9"/>
      <c r="Y15" s="9"/>
      <c r="Z15" s="9"/>
    </row>
    <row r="16" spans="1:26" ht="25.15" customHeight="1" x14ac:dyDescent="0.3">
      <c r="A16" s="21">
        <v>11020000</v>
      </c>
      <c r="B16" s="22" t="s">
        <v>11</v>
      </c>
      <c r="C16" s="42">
        <f>D16+E16</f>
        <v>1971070160</v>
      </c>
      <c r="D16" s="42">
        <f>D17+D18+D19+D21+D22+D23+D24+D25+D20</f>
        <v>1971070160</v>
      </c>
      <c r="E16" s="42">
        <f>E17+E18+E19+E21+E22+E23+E24+E25+E20</f>
        <v>0</v>
      </c>
      <c r="F16" s="42">
        <f>F17+F18+F19+F21+F22+F23+F24+F25+F20</f>
        <v>0</v>
      </c>
      <c r="G16" s="9"/>
      <c r="H16" s="9"/>
      <c r="I16" s="9"/>
      <c r="J16" s="9"/>
      <c r="K16" s="9"/>
      <c r="L16" s="9"/>
      <c r="M16" s="9"/>
      <c r="N16" s="9"/>
      <c r="O16" s="9"/>
      <c r="P16" s="9"/>
      <c r="Q16" s="9"/>
      <c r="R16" s="9"/>
      <c r="S16" s="9"/>
      <c r="T16" s="9"/>
      <c r="U16" s="9"/>
      <c r="V16" s="9"/>
      <c r="W16" s="9"/>
      <c r="X16" s="9"/>
      <c r="Y16" s="9"/>
      <c r="Z16" s="9"/>
    </row>
    <row r="17" spans="1:26" ht="44.25" customHeight="1" x14ac:dyDescent="0.3">
      <c r="A17" s="21">
        <v>11020200</v>
      </c>
      <c r="B17" s="22" t="s">
        <v>12</v>
      </c>
      <c r="C17" s="42">
        <f t="shared" si="0"/>
        <v>2393760</v>
      </c>
      <c r="D17" s="42">
        <f>2393760</f>
        <v>2393760</v>
      </c>
      <c r="E17" s="42"/>
      <c r="F17" s="42">
        <v>0</v>
      </c>
      <c r="G17" s="9"/>
      <c r="H17" s="9"/>
      <c r="I17" s="9"/>
      <c r="J17" s="9"/>
      <c r="K17" s="9"/>
      <c r="L17" s="9"/>
      <c r="M17" s="9"/>
      <c r="N17" s="9"/>
      <c r="O17" s="9"/>
      <c r="P17" s="9"/>
      <c r="Q17" s="9"/>
      <c r="R17" s="9"/>
      <c r="S17" s="9"/>
      <c r="T17" s="9"/>
      <c r="U17" s="9"/>
      <c r="V17" s="9"/>
      <c r="W17" s="9"/>
      <c r="X17" s="9"/>
      <c r="Y17" s="9"/>
      <c r="Z17" s="9"/>
    </row>
    <row r="18" spans="1:26" ht="45" customHeight="1" x14ac:dyDescent="0.3">
      <c r="A18" s="21" t="s">
        <v>13</v>
      </c>
      <c r="B18" s="22" t="s">
        <v>14</v>
      </c>
      <c r="C18" s="42">
        <f t="shared" si="0"/>
        <v>48000000</v>
      </c>
      <c r="D18" s="42">
        <v>48000000</v>
      </c>
      <c r="E18" s="42"/>
      <c r="F18" s="42">
        <v>0</v>
      </c>
      <c r="G18" s="9"/>
      <c r="H18" s="9"/>
      <c r="I18" s="9"/>
      <c r="J18" s="9"/>
      <c r="K18" s="9"/>
      <c r="L18" s="9"/>
      <c r="M18" s="9"/>
      <c r="N18" s="9"/>
      <c r="O18" s="9"/>
      <c r="P18" s="9"/>
      <c r="Q18" s="9"/>
      <c r="R18" s="9"/>
      <c r="S18" s="9"/>
      <c r="T18" s="9"/>
      <c r="U18" s="9"/>
      <c r="V18" s="9"/>
      <c r="W18" s="9"/>
      <c r="X18" s="9"/>
      <c r="Y18" s="9"/>
      <c r="Z18" s="9"/>
    </row>
    <row r="19" spans="1:26" ht="25.9" customHeight="1" x14ac:dyDescent="0.3">
      <c r="A19" s="21" t="s">
        <v>15</v>
      </c>
      <c r="B19" s="22" t="s">
        <v>16</v>
      </c>
      <c r="C19" s="42">
        <f t="shared" si="0"/>
        <v>134550000</v>
      </c>
      <c r="D19" s="42">
        <v>134550000</v>
      </c>
      <c r="E19" s="42">
        <v>0</v>
      </c>
      <c r="F19" s="42">
        <v>0</v>
      </c>
      <c r="G19" s="9"/>
      <c r="H19" s="9"/>
      <c r="I19" s="9"/>
      <c r="J19" s="9"/>
      <c r="K19" s="9"/>
      <c r="L19" s="9"/>
      <c r="M19" s="9"/>
      <c r="N19" s="9"/>
      <c r="O19" s="9"/>
      <c r="P19" s="9"/>
      <c r="Q19" s="9"/>
      <c r="R19" s="9"/>
      <c r="S19" s="9"/>
      <c r="T19" s="9"/>
      <c r="U19" s="9"/>
      <c r="V19" s="9"/>
      <c r="W19" s="9"/>
      <c r="X19" s="9"/>
      <c r="Y19" s="9"/>
      <c r="Z19" s="9"/>
    </row>
    <row r="20" spans="1:26" ht="60.75" customHeight="1" x14ac:dyDescent="0.3">
      <c r="A20" s="21">
        <v>11020600</v>
      </c>
      <c r="B20" s="23" t="s">
        <v>75</v>
      </c>
      <c r="C20" s="42">
        <f t="shared" si="0"/>
        <v>10300000</v>
      </c>
      <c r="D20" s="42">
        <v>10300000</v>
      </c>
      <c r="E20" s="42">
        <v>0</v>
      </c>
      <c r="F20" s="42">
        <v>0</v>
      </c>
      <c r="G20" s="9"/>
      <c r="H20" s="9"/>
      <c r="I20" s="9"/>
      <c r="J20" s="9"/>
      <c r="K20" s="9"/>
      <c r="L20" s="9"/>
      <c r="M20" s="9"/>
      <c r="N20" s="9"/>
      <c r="O20" s="9"/>
      <c r="P20" s="9"/>
      <c r="Q20" s="9"/>
      <c r="R20" s="9"/>
      <c r="S20" s="9"/>
      <c r="T20" s="9"/>
      <c r="U20" s="9"/>
      <c r="V20" s="9"/>
      <c r="W20" s="9"/>
      <c r="X20" s="9"/>
      <c r="Y20" s="9"/>
      <c r="Z20" s="9"/>
    </row>
    <row r="21" spans="1:26" ht="59.25" customHeight="1" x14ac:dyDescent="0.3">
      <c r="A21" s="21" t="s">
        <v>17</v>
      </c>
      <c r="B21" s="22" t="s">
        <v>18</v>
      </c>
      <c r="C21" s="42">
        <f t="shared" si="0"/>
        <v>7600000</v>
      </c>
      <c r="D21" s="42">
        <v>7600000</v>
      </c>
      <c r="E21" s="42">
        <v>0</v>
      </c>
      <c r="F21" s="42">
        <v>0</v>
      </c>
      <c r="G21" s="9"/>
      <c r="H21" s="9"/>
      <c r="I21" s="9"/>
      <c r="J21" s="9"/>
      <c r="K21" s="9"/>
      <c r="L21" s="9"/>
      <c r="M21" s="9"/>
      <c r="N21" s="9"/>
      <c r="O21" s="9"/>
      <c r="P21" s="9"/>
      <c r="Q21" s="9"/>
      <c r="R21" s="9"/>
      <c r="S21" s="9"/>
      <c r="T21" s="9"/>
      <c r="U21" s="9"/>
      <c r="V21" s="9"/>
      <c r="W21" s="9"/>
      <c r="X21" s="9"/>
      <c r="Y21" s="9"/>
      <c r="Z21" s="9"/>
    </row>
    <row r="22" spans="1:26" ht="59.25" customHeight="1" x14ac:dyDescent="0.3">
      <c r="A22" s="21" t="s">
        <v>19</v>
      </c>
      <c r="B22" s="22" t="s">
        <v>72</v>
      </c>
      <c r="C22" s="42">
        <f t="shared" si="0"/>
        <v>95000</v>
      </c>
      <c r="D22" s="42">
        <v>95000</v>
      </c>
      <c r="E22" s="42">
        <v>0</v>
      </c>
      <c r="F22" s="42">
        <v>0</v>
      </c>
      <c r="G22" s="9"/>
      <c r="H22" s="9"/>
      <c r="I22" s="9"/>
      <c r="J22" s="9"/>
      <c r="K22" s="9"/>
      <c r="L22" s="9"/>
      <c r="M22" s="9"/>
      <c r="N22" s="9"/>
      <c r="O22" s="9"/>
      <c r="P22" s="9"/>
      <c r="Q22" s="9"/>
      <c r="R22" s="9"/>
      <c r="S22" s="9"/>
      <c r="T22" s="9"/>
      <c r="U22" s="9"/>
      <c r="V22" s="9"/>
      <c r="W22" s="9"/>
      <c r="X22" s="9"/>
      <c r="Y22" s="9"/>
      <c r="Z22" s="9"/>
    </row>
    <row r="23" spans="1:26" ht="22.7" customHeight="1" x14ac:dyDescent="0.3">
      <c r="A23" s="21" t="s">
        <v>20</v>
      </c>
      <c r="B23" s="22" t="s">
        <v>21</v>
      </c>
      <c r="C23" s="42">
        <f t="shared" si="0"/>
        <v>1767646300</v>
      </c>
      <c r="D23" s="42">
        <v>1767646300</v>
      </c>
      <c r="E23" s="42">
        <v>0</v>
      </c>
      <c r="F23" s="42">
        <v>0</v>
      </c>
      <c r="G23" s="9"/>
      <c r="H23" s="9"/>
      <c r="I23" s="9"/>
      <c r="J23" s="9"/>
      <c r="K23" s="9"/>
      <c r="L23" s="9"/>
      <c r="M23" s="9"/>
      <c r="N23" s="9"/>
      <c r="O23" s="9"/>
      <c r="P23" s="9"/>
      <c r="Q23" s="9"/>
      <c r="R23" s="9"/>
      <c r="S23" s="9"/>
      <c r="T23" s="9"/>
      <c r="U23" s="9"/>
      <c r="V23" s="9"/>
      <c r="W23" s="9"/>
      <c r="X23" s="9"/>
      <c r="Y23" s="9"/>
      <c r="Z23" s="9"/>
    </row>
    <row r="24" spans="1:26" ht="22.7" customHeight="1" x14ac:dyDescent="0.3">
      <c r="A24" s="21" t="s">
        <v>22</v>
      </c>
      <c r="B24" s="22" t="s">
        <v>23</v>
      </c>
      <c r="C24" s="42">
        <f t="shared" si="0"/>
        <v>300</v>
      </c>
      <c r="D24" s="42">
        <v>300</v>
      </c>
      <c r="E24" s="42">
        <v>0</v>
      </c>
      <c r="F24" s="42">
        <v>0</v>
      </c>
      <c r="G24" s="9"/>
      <c r="H24" s="9"/>
      <c r="I24" s="9"/>
      <c r="J24" s="9"/>
      <c r="K24" s="9"/>
      <c r="L24" s="9"/>
      <c r="M24" s="9"/>
      <c r="N24" s="9"/>
      <c r="O24" s="9"/>
      <c r="P24" s="9"/>
      <c r="Q24" s="9"/>
      <c r="R24" s="9"/>
      <c r="S24" s="9"/>
      <c r="T24" s="9"/>
      <c r="U24" s="9"/>
      <c r="V24" s="9"/>
      <c r="W24" s="9"/>
      <c r="X24" s="9"/>
      <c r="Y24" s="9"/>
      <c r="Z24" s="9"/>
    </row>
    <row r="25" spans="1:26" ht="81" customHeight="1" x14ac:dyDescent="0.3">
      <c r="A25" s="21" t="s">
        <v>24</v>
      </c>
      <c r="B25" s="22" t="s">
        <v>25</v>
      </c>
      <c r="C25" s="42">
        <f t="shared" si="0"/>
        <v>484800</v>
      </c>
      <c r="D25" s="42">
        <v>484800</v>
      </c>
      <c r="E25" s="42">
        <v>0</v>
      </c>
      <c r="F25" s="42">
        <v>0</v>
      </c>
      <c r="G25" s="9"/>
      <c r="H25" s="9"/>
      <c r="I25" s="9"/>
      <c r="J25" s="9"/>
      <c r="K25" s="9"/>
      <c r="L25" s="9"/>
      <c r="M25" s="9"/>
      <c r="N25" s="9"/>
      <c r="O25" s="9"/>
      <c r="P25" s="9"/>
      <c r="Q25" s="9"/>
      <c r="R25" s="9"/>
      <c r="S25" s="9"/>
      <c r="T25" s="9"/>
      <c r="U25" s="9"/>
      <c r="V25" s="9"/>
      <c r="W25" s="9"/>
      <c r="X25" s="9"/>
      <c r="Y25" s="9"/>
      <c r="Z25" s="9"/>
    </row>
    <row r="26" spans="1:26" ht="42.75" customHeight="1" x14ac:dyDescent="0.3">
      <c r="A26" s="21">
        <v>13000000</v>
      </c>
      <c r="B26" s="22" t="s">
        <v>26</v>
      </c>
      <c r="C26" s="42">
        <f t="shared" si="0"/>
        <v>767776600</v>
      </c>
      <c r="D26" s="42">
        <f>D27+D32+D37</f>
        <v>767776600</v>
      </c>
      <c r="E26" s="42">
        <f>SUM(E32)+E27+E37</f>
        <v>0</v>
      </c>
      <c r="F26" s="42">
        <f>SUM(F32)+F27+F37</f>
        <v>0</v>
      </c>
      <c r="G26" s="9"/>
      <c r="H26" s="9"/>
      <c r="I26" s="9"/>
      <c r="J26" s="9"/>
      <c r="K26" s="9"/>
      <c r="L26" s="9"/>
      <c r="M26" s="9"/>
      <c r="N26" s="9"/>
      <c r="O26" s="9"/>
      <c r="P26" s="9"/>
      <c r="Q26" s="9"/>
      <c r="R26" s="9"/>
      <c r="S26" s="9"/>
      <c r="T26" s="9"/>
      <c r="U26" s="9"/>
      <c r="V26" s="9"/>
      <c r="W26" s="9"/>
      <c r="X26" s="9"/>
      <c r="Y26" s="9"/>
      <c r="Z26" s="9"/>
    </row>
    <row r="27" spans="1:26" ht="23.25" customHeight="1" x14ac:dyDescent="0.3">
      <c r="A27" s="21">
        <v>13020000</v>
      </c>
      <c r="B27" s="22" t="s">
        <v>27</v>
      </c>
      <c r="C27" s="42">
        <f t="shared" si="0"/>
        <v>116160200</v>
      </c>
      <c r="D27" s="42">
        <f>D28+D29+D30+D31</f>
        <v>116160200</v>
      </c>
      <c r="E27" s="42">
        <f>SUM(E28:E31)</f>
        <v>0</v>
      </c>
      <c r="F27" s="42">
        <f>SUM(F28:F31)</f>
        <v>0</v>
      </c>
      <c r="G27" s="9"/>
      <c r="H27" s="9"/>
      <c r="I27" s="9"/>
      <c r="J27" s="9"/>
      <c r="K27" s="9"/>
      <c r="L27" s="9"/>
      <c r="M27" s="9"/>
      <c r="N27" s="9"/>
      <c r="O27" s="9"/>
      <c r="P27" s="9"/>
      <c r="Q27" s="9"/>
      <c r="R27" s="9"/>
      <c r="S27" s="9"/>
      <c r="T27" s="9"/>
      <c r="U27" s="9"/>
      <c r="V27" s="9"/>
      <c r="W27" s="9"/>
      <c r="X27" s="9"/>
      <c r="Y27" s="9"/>
      <c r="Z27" s="9"/>
    </row>
    <row r="28" spans="1:26" s="25" customFormat="1" ht="60.75" customHeight="1" x14ac:dyDescent="0.3">
      <c r="A28" s="21">
        <v>13020100</v>
      </c>
      <c r="B28" s="22" t="s">
        <v>73</v>
      </c>
      <c r="C28" s="42">
        <f t="shared" si="0"/>
        <v>78364200</v>
      </c>
      <c r="D28" s="42">
        <v>78364200</v>
      </c>
      <c r="E28" s="42">
        <v>0</v>
      </c>
      <c r="F28" s="42">
        <v>0</v>
      </c>
      <c r="G28" s="24"/>
      <c r="H28" s="24"/>
      <c r="I28" s="24"/>
      <c r="J28" s="24"/>
      <c r="K28" s="24"/>
      <c r="L28" s="24"/>
      <c r="M28" s="24"/>
      <c r="N28" s="24"/>
      <c r="O28" s="24"/>
      <c r="P28" s="24"/>
      <c r="Q28" s="24"/>
      <c r="R28" s="24"/>
      <c r="S28" s="24"/>
      <c r="T28" s="24"/>
      <c r="U28" s="24"/>
      <c r="V28" s="24"/>
      <c r="W28" s="24"/>
      <c r="X28" s="24"/>
      <c r="Y28" s="24"/>
      <c r="Z28" s="24"/>
    </row>
    <row r="29" spans="1:26" s="25" customFormat="1" ht="39.75" customHeight="1" x14ac:dyDescent="0.3">
      <c r="A29" s="21">
        <v>13020300</v>
      </c>
      <c r="B29" s="22" t="s">
        <v>28</v>
      </c>
      <c r="C29" s="42">
        <f t="shared" si="0"/>
        <v>22621400</v>
      </c>
      <c r="D29" s="42">
        <v>22621400</v>
      </c>
      <c r="E29" s="42">
        <v>0</v>
      </c>
      <c r="F29" s="42">
        <v>0</v>
      </c>
      <c r="G29" s="24"/>
      <c r="H29" s="24"/>
      <c r="I29" s="24"/>
      <c r="J29" s="24"/>
      <c r="K29" s="24"/>
      <c r="L29" s="24"/>
      <c r="M29" s="24"/>
      <c r="N29" s="24"/>
      <c r="O29" s="24"/>
      <c r="P29" s="24"/>
      <c r="Q29" s="24"/>
      <c r="R29" s="24"/>
      <c r="S29" s="24"/>
      <c r="T29" s="24"/>
      <c r="U29" s="24"/>
      <c r="V29" s="24"/>
      <c r="W29" s="24"/>
      <c r="X29" s="24"/>
      <c r="Y29" s="24"/>
      <c r="Z29" s="24"/>
    </row>
    <row r="30" spans="1:26" s="25" customFormat="1" ht="61.5" customHeight="1" x14ac:dyDescent="0.3">
      <c r="A30" s="21">
        <v>13020400</v>
      </c>
      <c r="B30" s="22" t="s">
        <v>29</v>
      </c>
      <c r="C30" s="42">
        <f t="shared" si="0"/>
        <v>14984600</v>
      </c>
      <c r="D30" s="42">
        <v>14984600</v>
      </c>
      <c r="E30" s="42">
        <v>0</v>
      </c>
      <c r="F30" s="42">
        <v>0</v>
      </c>
      <c r="G30" s="24"/>
      <c r="H30" s="24"/>
      <c r="I30" s="24"/>
      <c r="J30" s="24"/>
      <c r="K30" s="24"/>
      <c r="L30" s="24"/>
      <c r="M30" s="24"/>
      <c r="N30" s="24"/>
      <c r="O30" s="24"/>
      <c r="P30" s="24"/>
      <c r="Q30" s="24"/>
      <c r="R30" s="24"/>
      <c r="S30" s="24"/>
      <c r="T30" s="24"/>
      <c r="U30" s="24"/>
      <c r="V30" s="24"/>
      <c r="W30" s="24"/>
      <c r="X30" s="24"/>
      <c r="Y30" s="24"/>
      <c r="Z30" s="24"/>
    </row>
    <row r="31" spans="1:26" ht="80.25" customHeight="1" x14ac:dyDescent="0.3">
      <c r="A31" s="21">
        <v>13020600</v>
      </c>
      <c r="B31" s="22" t="s">
        <v>30</v>
      </c>
      <c r="C31" s="42">
        <f t="shared" si="0"/>
        <v>190000</v>
      </c>
      <c r="D31" s="42">
        <v>190000</v>
      </c>
      <c r="E31" s="42"/>
      <c r="F31" s="42"/>
      <c r="G31" s="9"/>
      <c r="H31" s="9"/>
      <c r="I31" s="9"/>
      <c r="J31" s="9"/>
      <c r="K31" s="9"/>
      <c r="L31" s="9"/>
      <c r="M31" s="9"/>
      <c r="N31" s="9"/>
      <c r="O31" s="9"/>
      <c r="P31" s="9"/>
      <c r="Q31" s="9"/>
      <c r="R31" s="9"/>
      <c r="S31" s="9"/>
      <c r="T31" s="9"/>
      <c r="U31" s="9"/>
      <c r="V31" s="9"/>
      <c r="W31" s="9"/>
      <c r="X31" s="9"/>
      <c r="Y31" s="9"/>
      <c r="Z31" s="9"/>
    </row>
    <row r="32" spans="1:26" ht="26.25" customHeight="1" x14ac:dyDescent="0.3">
      <c r="A32" s="21">
        <v>13030000</v>
      </c>
      <c r="B32" s="22" t="s">
        <v>31</v>
      </c>
      <c r="C32" s="42">
        <f>D32+E32</f>
        <v>651461400</v>
      </c>
      <c r="D32" s="42">
        <f>D33+D34+D35+D36</f>
        <v>651461400</v>
      </c>
      <c r="E32" s="42">
        <f>E33</f>
        <v>0</v>
      </c>
      <c r="F32" s="42">
        <f>F33</f>
        <v>0</v>
      </c>
      <c r="G32" s="9"/>
      <c r="H32" s="9"/>
      <c r="I32" s="9"/>
      <c r="J32" s="9"/>
      <c r="K32" s="9"/>
      <c r="L32" s="9"/>
      <c r="M32" s="9"/>
      <c r="N32" s="9"/>
      <c r="O32" s="9"/>
      <c r="P32" s="9"/>
      <c r="Q32" s="9"/>
      <c r="R32" s="9"/>
      <c r="S32" s="9"/>
      <c r="T32" s="9"/>
      <c r="U32" s="9"/>
      <c r="V32" s="9"/>
      <c r="W32" s="9"/>
      <c r="X32" s="9"/>
      <c r="Y32" s="9"/>
      <c r="Z32" s="9"/>
    </row>
    <row r="33" spans="1:26" ht="63.75" customHeight="1" x14ac:dyDescent="0.3">
      <c r="A33" s="21">
        <v>13030100</v>
      </c>
      <c r="B33" s="22" t="s">
        <v>32</v>
      </c>
      <c r="C33" s="43">
        <f>D33+E33</f>
        <v>633693900</v>
      </c>
      <c r="D33" s="43">
        <v>633693900</v>
      </c>
      <c r="E33" s="42">
        <v>0</v>
      </c>
      <c r="F33" s="42">
        <v>0</v>
      </c>
      <c r="G33" s="9"/>
      <c r="H33" s="9"/>
      <c r="I33" s="9"/>
      <c r="J33" s="9"/>
      <c r="K33" s="9"/>
      <c r="L33" s="9"/>
      <c r="M33" s="9"/>
      <c r="N33" s="9"/>
      <c r="O33" s="9"/>
      <c r="P33" s="9"/>
      <c r="Q33" s="9"/>
      <c r="R33" s="9"/>
      <c r="S33" s="9"/>
      <c r="T33" s="9"/>
      <c r="U33" s="9"/>
      <c r="V33" s="9"/>
      <c r="W33" s="9"/>
      <c r="X33" s="9"/>
      <c r="Y33" s="9"/>
      <c r="Z33" s="9"/>
    </row>
    <row r="34" spans="1:26" ht="47.25" customHeight="1" x14ac:dyDescent="0.3">
      <c r="A34" s="21">
        <v>13030700</v>
      </c>
      <c r="B34" s="22" t="s">
        <v>83</v>
      </c>
      <c r="C34" s="43">
        <f>D34+E34</f>
        <v>782000</v>
      </c>
      <c r="D34" s="43">
        <v>782000</v>
      </c>
      <c r="E34" s="42"/>
      <c r="F34" s="42"/>
      <c r="G34" s="9"/>
      <c r="H34" s="9"/>
      <c r="I34" s="9"/>
      <c r="J34" s="9"/>
      <c r="K34" s="9"/>
      <c r="L34" s="9"/>
      <c r="M34" s="9"/>
      <c r="N34" s="9"/>
      <c r="O34" s="9"/>
      <c r="P34" s="9"/>
      <c r="Q34" s="9"/>
      <c r="R34" s="9"/>
      <c r="S34" s="9"/>
      <c r="T34" s="9"/>
      <c r="U34" s="9"/>
      <c r="V34" s="9"/>
      <c r="W34" s="9"/>
      <c r="X34" s="9"/>
      <c r="Y34" s="9"/>
      <c r="Z34" s="9"/>
    </row>
    <row r="35" spans="1:26" ht="47.25" customHeight="1" x14ac:dyDescent="0.3">
      <c r="A35" s="21">
        <v>13030800</v>
      </c>
      <c r="B35" s="22" t="s">
        <v>84</v>
      </c>
      <c r="C35" s="43">
        <f>D35+E35</f>
        <v>16122000</v>
      </c>
      <c r="D35" s="43">
        <v>16122000</v>
      </c>
      <c r="E35" s="42"/>
      <c r="F35" s="42"/>
      <c r="G35" s="9"/>
      <c r="H35" s="9"/>
      <c r="I35" s="9"/>
      <c r="J35" s="9"/>
      <c r="K35" s="9"/>
      <c r="L35" s="9"/>
      <c r="M35" s="9"/>
      <c r="N35" s="9"/>
      <c r="O35" s="9"/>
      <c r="P35" s="9"/>
      <c r="Q35" s="9"/>
      <c r="R35" s="9"/>
      <c r="S35" s="9"/>
      <c r="T35" s="9"/>
      <c r="U35" s="9"/>
      <c r="V35" s="9"/>
      <c r="W35" s="9"/>
      <c r="X35" s="9"/>
      <c r="Y35" s="9"/>
      <c r="Z35" s="9"/>
    </row>
    <row r="36" spans="1:26" ht="43.5" customHeight="1" x14ac:dyDescent="0.3">
      <c r="A36" s="21">
        <v>13030900</v>
      </c>
      <c r="B36" s="22" t="s">
        <v>85</v>
      </c>
      <c r="C36" s="43">
        <f>D36+E36</f>
        <v>863500</v>
      </c>
      <c r="D36" s="43">
        <v>863500</v>
      </c>
      <c r="E36" s="42"/>
      <c r="F36" s="42"/>
      <c r="G36" s="9"/>
      <c r="H36" s="9"/>
      <c r="I36" s="9"/>
      <c r="J36" s="9"/>
      <c r="K36" s="9"/>
      <c r="L36" s="9"/>
      <c r="M36" s="9"/>
      <c r="N36" s="9"/>
      <c r="O36" s="9"/>
      <c r="P36" s="9"/>
      <c r="Q36" s="9"/>
      <c r="R36" s="9"/>
      <c r="S36" s="9"/>
      <c r="T36" s="9"/>
      <c r="U36" s="9"/>
      <c r="V36" s="9"/>
      <c r="W36" s="9"/>
      <c r="X36" s="9"/>
      <c r="Y36" s="9"/>
      <c r="Z36" s="9"/>
    </row>
    <row r="37" spans="1:26" ht="37.5" x14ac:dyDescent="0.3">
      <c r="A37" s="21">
        <v>13070000</v>
      </c>
      <c r="B37" s="22" t="s">
        <v>33</v>
      </c>
      <c r="C37" s="43">
        <f t="shared" si="0"/>
        <v>155000</v>
      </c>
      <c r="D37" s="43">
        <f>D38</f>
        <v>155000</v>
      </c>
      <c r="E37" s="43">
        <f>E38</f>
        <v>0</v>
      </c>
      <c r="F37" s="43">
        <f>F38</f>
        <v>0</v>
      </c>
      <c r="G37" s="9"/>
      <c r="H37" s="9"/>
      <c r="I37" s="9"/>
      <c r="J37" s="9"/>
      <c r="K37" s="9"/>
      <c r="L37" s="9"/>
      <c r="M37" s="9"/>
      <c r="N37" s="9"/>
      <c r="O37" s="9"/>
      <c r="P37" s="9"/>
      <c r="Q37" s="9"/>
      <c r="R37" s="9"/>
      <c r="S37" s="9"/>
      <c r="T37" s="9"/>
      <c r="U37" s="9"/>
      <c r="V37" s="9"/>
      <c r="W37" s="9"/>
      <c r="X37" s="9"/>
      <c r="Y37" s="9"/>
      <c r="Z37" s="9"/>
    </row>
    <row r="38" spans="1:26" ht="40.5" customHeight="1" x14ac:dyDescent="0.3">
      <c r="A38" s="21">
        <v>13070200</v>
      </c>
      <c r="B38" s="22" t="s">
        <v>34</v>
      </c>
      <c r="C38" s="43">
        <f t="shared" si="0"/>
        <v>155000</v>
      </c>
      <c r="D38" s="43">
        <v>155000</v>
      </c>
      <c r="E38" s="42">
        <v>0</v>
      </c>
      <c r="F38" s="42">
        <v>0</v>
      </c>
      <c r="G38" s="9"/>
      <c r="H38" s="9"/>
      <c r="I38" s="9"/>
      <c r="J38" s="9"/>
      <c r="K38" s="9"/>
      <c r="L38" s="9"/>
      <c r="M38" s="9"/>
      <c r="N38" s="9"/>
      <c r="O38" s="9"/>
      <c r="P38" s="9"/>
      <c r="Q38" s="9"/>
      <c r="R38" s="9"/>
      <c r="S38" s="9"/>
      <c r="T38" s="9"/>
      <c r="U38" s="9"/>
      <c r="V38" s="9"/>
      <c r="W38" s="9"/>
      <c r="X38" s="9"/>
      <c r="Y38" s="9"/>
      <c r="Z38" s="9"/>
    </row>
    <row r="39" spans="1:26" ht="24" customHeight="1" x14ac:dyDescent="0.3">
      <c r="A39" s="21">
        <v>19000000</v>
      </c>
      <c r="B39" s="22" t="s">
        <v>35</v>
      </c>
      <c r="C39" s="42">
        <f>C40</f>
        <v>234900000</v>
      </c>
      <c r="D39" s="42">
        <f>D40</f>
        <v>0</v>
      </c>
      <c r="E39" s="42">
        <f>E40</f>
        <v>234900000</v>
      </c>
      <c r="F39" s="42">
        <f>F40</f>
        <v>0</v>
      </c>
      <c r="G39" s="9"/>
      <c r="H39" s="9"/>
      <c r="I39" s="9"/>
      <c r="J39" s="9"/>
      <c r="K39" s="9"/>
      <c r="L39" s="9"/>
      <c r="M39" s="9"/>
      <c r="N39" s="9"/>
      <c r="O39" s="9"/>
      <c r="P39" s="9"/>
      <c r="Q39" s="9"/>
      <c r="R39" s="9"/>
      <c r="S39" s="9"/>
      <c r="T39" s="9"/>
      <c r="U39" s="9"/>
      <c r="V39" s="9"/>
      <c r="W39" s="9"/>
      <c r="X39" s="9"/>
      <c r="Y39" s="9"/>
      <c r="Z39" s="9"/>
    </row>
    <row r="40" spans="1:26" ht="21" customHeight="1" x14ac:dyDescent="0.3">
      <c r="A40" s="21">
        <v>19010000</v>
      </c>
      <c r="B40" s="22" t="s">
        <v>36</v>
      </c>
      <c r="C40" s="42">
        <f t="shared" si="0"/>
        <v>234900000</v>
      </c>
      <c r="D40" s="42">
        <f>SUM(D41:D43)</f>
        <v>0</v>
      </c>
      <c r="E40" s="42">
        <f>E41+E42+E43</f>
        <v>234900000</v>
      </c>
      <c r="F40" s="42">
        <f>SUM(F41:F43)</f>
        <v>0</v>
      </c>
      <c r="G40" s="9"/>
      <c r="H40" s="9"/>
      <c r="I40" s="9"/>
      <c r="J40" s="9"/>
      <c r="K40" s="9"/>
      <c r="L40" s="9"/>
      <c r="M40" s="9"/>
      <c r="N40" s="9"/>
      <c r="O40" s="9"/>
      <c r="P40" s="9"/>
      <c r="Q40" s="9"/>
      <c r="R40" s="9"/>
      <c r="S40" s="9"/>
      <c r="T40" s="9"/>
      <c r="U40" s="9"/>
      <c r="V40" s="9"/>
      <c r="W40" s="9"/>
      <c r="X40" s="9"/>
      <c r="Y40" s="9"/>
      <c r="Z40" s="9"/>
    </row>
    <row r="41" spans="1:26" ht="96" customHeight="1" x14ac:dyDescent="0.3">
      <c r="A41" s="21">
        <v>19010100</v>
      </c>
      <c r="B41" s="22" t="s">
        <v>113</v>
      </c>
      <c r="C41" s="42">
        <f t="shared" si="0"/>
        <v>90841300</v>
      </c>
      <c r="D41" s="42"/>
      <c r="E41" s="42">
        <v>90841300</v>
      </c>
      <c r="F41" s="42">
        <v>0</v>
      </c>
      <c r="G41" s="9"/>
      <c r="H41" s="9"/>
      <c r="I41" s="9"/>
      <c r="J41" s="9"/>
      <c r="K41" s="9"/>
      <c r="L41" s="9"/>
      <c r="M41" s="9"/>
      <c r="N41" s="9"/>
      <c r="O41" s="9"/>
      <c r="P41" s="9"/>
      <c r="Q41" s="9"/>
      <c r="R41" s="9"/>
      <c r="S41" s="9"/>
      <c r="T41" s="9"/>
      <c r="U41" s="9"/>
      <c r="V41" s="9"/>
      <c r="W41" s="9"/>
      <c r="X41" s="9"/>
      <c r="Y41" s="9"/>
      <c r="Z41" s="9"/>
    </row>
    <row r="42" spans="1:26" ht="38.25" customHeight="1" x14ac:dyDescent="0.3">
      <c r="A42" s="21">
        <v>19010200</v>
      </c>
      <c r="B42" s="22" t="s">
        <v>37</v>
      </c>
      <c r="C42" s="42">
        <f t="shared" si="0"/>
        <v>6925300</v>
      </c>
      <c r="D42" s="42"/>
      <c r="E42" s="42">
        <v>6925300</v>
      </c>
      <c r="F42" s="42">
        <v>0</v>
      </c>
      <c r="G42" s="9"/>
      <c r="H42" s="9"/>
      <c r="I42" s="9"/>
      <c r="J42" s="9"/>
      <c r="K42" s="9"/>
      <c r="L42" s="9"/>
      <c r="M42" s="9"/>
      <c r="N42" s="9"/>
      <c r="O42" s="9"/>
      <c r="P42" s="9"/>
      <c r="Q42" s="9"/>
      <c r="R42" s="9"/>
      <c r="S42" s="9"/>
      <c r="T42" s="9"/>
      <c r="U42" s="9"/>
      <c r="V42" s="9"/>
      <c r="W42" s="9"/>
      <c r="X42" s="9"/>
      <c r="Y42" s="9"/>
      <c r="Z42" s="9"/>
    </row>
    <row r="43" spans="1:26" ht="81.75" customHeight="1" x14ac:dyDescent="0.3">
      <c r="A43" s="21">
        <v>19010300</v>
      </c>
      <c r="B43" s="22" t="s">
        <v>38</v>
      </c>
      <c r="C43" s="42">
        <f>D43+E43</f>
        <v>137133400</v>
      </c>
      <c r="D43" s="42">
        <v>0</v>
      </c>
      <c r="E43" s="42">
        <v>137133400</v>
      </c>
      <c r="F43" s="42">
        <v>0</v>
      </c>
      <c r="G43" s="9"/>
      <c r="H43" s="9"/>
      <c r="I43" s="9"/>
      <c r="J43" s="9"/>
      <c r="K43" s="9"/>
      <c r="L43" s="9"/>
      <c r="M43" s="9"/>
      <c r="N43" s="9"/>
      <c r="O43" s="9"/>
      <c r="P43" s="9"/>
      <c r="Q43" s="9"/>
      <c r="R43" s="9"/>
      <c r="S43" s="9"/>
      <c r="T43" s="9"/>
      <c r="U43" s="9"/>
      <c r="V43" s="9"/>
      <c r="W43" s="9"/>
      <c r="X43" s="9"/>
      <c r="Y43" s="9"/>
      <c r="Z43" s="9"/>
    </row>
    <row r="44" spans="1:26" ht="20.25" x14ac:dyDescent="0.3">
      <c r="A44" s="19">
        <v>20000000</v>
      </c>
      <c r="B44" s="26" t="s">
        <v>39</v>
      </c>
      <c r="C44" s="44">
        <f>D44+E44</f>
        <v>396505050</v>
      </c>
      <c r="D44" s="45">
        <f>D45+D52+D65+D71</f>
        <v>149960040</v>
      </c>
      <c r="E44" s="45">
        <f>E45+E52+E65+E71</f>
        <v>246545010</v>
      </c>
      <c r="F44" s="45">
        <f>F45+F52+F65+F71</f>
        <v>0</v>
      </c>
      <c r="G44" s="9"/>
      <c r="H44" s="9"/>
      <c r="I44" s="9"/>
      <c r="J44" s="9"/>
      <c r="K44" s="9"/>
      <c r="L44" s="9"/>
      <c r="M44" s="9"/>
      <c r="N44" s="9"/>
      <c r="O44" s="9"/>
      <c r="P44" s="9"/>
      <c r="Q44" s="9"/>
      <c r="R44" s="9"/>
      <c r="S44" s="9"/>
      <c r="T44" s="9"/>
      <c r="U44" s="9"/>
      <c r="V44" s="9"/>
      <c r="W44" s="9"/>
      <c r="X44" s="9"/>
      <c r="Y44" s="9"/>
      <c r="Z44" s="9"/>
    </row>
    <row r="45" spans="1:26" ht="23.25" customHeight="1" x14ac:dyDescent="0.3">
      <c r="A45" s="21">
        <v>21000000</v>
      </c>
      <c r="B45" s="22" t="s">
        <v>40</v>
      </c>
      <c r="C45" s="42">
        <f t="shared" si="0"/>
        <v>53099180</v>
      </c>
      <c r="D45" s="42">
        <f>D46+D49+D51+D48</f>
        <v>50565500</v>
      </c>
      <c r="E45" s="42">
        <f>E46+E49+E51+E48</f>
        <v>2533680</v>
      </c>
      <c r="F45" s="42">
        <f>F46+F49+F51+F48</f>
        <v>0</v>
      </c>
      <c r="G45" s="9"/>
      <c r="H45" s="9"/>
      <c r="I45" s="9"/>
      <c r="J45" s="9"/>
      <c r="K45" s="9"/>
      <c r="L45" s="9"/>
      <c r="M45" s="9"/>
      <c r="N45" s="9"/>
      <c r="O45" s="9"/>
      <c r="P45" s="9"/>
      <c r="Q45" s="9"/>
      <c r="R45" s="9"/>
      <c r="S45" s="9"/>
      <c r="T45" s="9"/>
      <c r="U45" s="9"/>
      <c r="V45" s="9"/>
      <c r="W45" s="9"/>
      <c r="X45" s="9"/>
      <c r="Y45" s="9"/>
      <c r="Z45" s="9"/>
    </row>
    <row r="46" spans="1:26" ht="135.75" customHeight="1" x14ac:dyDescent="0.3">
      <c r="A46" s="21">
        <v>21010000</v>
      </c>
      <c r="B46" s="22" t="s">
        <v>41</v>
      </c>
      <c r="C46" s="42">
        <f t="shared" si="0"/>
        <v>5500</v>
      </c>
      <c r="D46" s="42">
        <f>D47</f>
        <v>5500</v>
      </c>
      <c r="E46" s="42"/>
      <c r="F46" s="42"/>
      <c r="G46" s="9"/>
      <c r="H46" s="9"/>
      <c r="I46" s="9"/>
      <c r="J46" s="9"/>
      <c r="K46" s="9"/>
      <c r="L46" s="9"/>
      <c r="M46" s="9"/>
      <c r="N46" s="9"/>
      <c r="O46" s="9"/>
      <c r="P46" s="9"/>
      <c r="Q46" s="9"/>
      <c r="R46" s="9"/>
      <c r="S46" s="9"/>
      <c r="T46" s="9"/>
      <c r="U46" s="9"/>
      <c r="V46" s="9"/>
      <c r="W46" s="9"/>
      <c r="X46" s="9"/>
      <c r="Y46" s="9"/>
      <c r="Z46" s="9"/>
    </row>
    <row r="47" spans="1:26" ht="83.25" customHeight="1" x14ac:dyDescent="0.3">
      <c r="A47" s="21">
        <v>21010300</v>
      </c>
      <c r="B47" s="22" t="s">
        <v>42</v>
      </c>
      <c r="C47" s="42">
        <f t="shared" si="0"/>
        <v>5500</v>
      </c>
      <c r="D47" s="42">
        <v>5500</v>
      </c>
      <c r="E47" s="42">
        <v>0</v>
      </c>
      <c r="F47" s="42">
        <v>0</v>
      </c>
      <c r="G47" s="9"/>
      <c r="H47" s="9"/>
      <c r="I47" s="9"/>
      <c r="J47" s="9"/>
      <c r="K47" s="9"/>
      <c r="L47" s="9"/>
      <c r="M47" s="9"/>
      <c r="N47" s="9"/>
      <c r="O47" s="9"/>
      <c r="P47" s="9"/>
      <c r="Q47" s="9"/>
      <c r="R47" s="9"/>
      <c r="S47" s="9"/>
      <c r="T47" s="9"/>
      <c r="U47" s="9"/>
      <c r="V47" s="9"/>
      <c r="W47" s="9"/>
      <c r="X47" s="9"/>
      <c r="Y47" s="9"/>
      <c r="Z47" s="9"/>
    </row>
    <row r="48" spans="1:26" ht="45" customHeight="1" x14ac:dyDescent="0.3">
      <c r="A48" s="21">
        <v>21050000</v>
      </c>
      <c r="B48" s="22" t="s">
        <v>79</v>
      </c>
      <c r="C48" s="42">
        <f t="shared" si="0"/>
        <v>50000000</v>
      </c>
      <c r="D48" s="42">
        <v>50000000</v>
      </c>
      <c r="E48" s="42">
        <v>0</v>
      </c>
      <c r="F48" s="42">
        <v>0</v>
      </c>
      <c r="G48" s="9"/>
      <c r="H48" s="9"/>
      <c r="I48" s="9"/>
      <c r="J48" s="9"/>
      <c r="K48" s="9"/>
      <c r="L48" s="9"/>
      <c r="M48" s="9"/>
      <c r="N48" s="9"/>
      <c r="O48" s="9"/>
      <c r="P48" s="9"/>
      <c r="Q48" s="9"/>
      <c r="R48" s="9"/>
      <c r="S48" s="9"/>
      <c r="T48" s="9"/>
      <c r="U48" s="9"/>
      <c r="V48" s="9"/>
      <c r="W48" s="9"/>
      <c r="X48" s="9"/>
      <c r="Y48" s="9"/>
      <c r="Z48" s="9"/>
    </row>
    <row r="49" spans="1:26" ht="22.5" customHeight="1" x14ac:dyDescent="0.3">
      <c r="A49" s="21">
        <v>21080000</v>
      </c>
      <c r="B49" s="22" t="s">
        <v>43</v>
      </c>
      <c r="C49" s="42">
        <f t="shared" si="0"/>
        <v>560000</v>
      </c>
      <c r="D49" s="42">
        <f>D50</f>
        <v>560000</v>
      </c>
      <c r="E49" s="42">
        <f>E50</f>
        <v>0</v>
      </c>
      <c r="F49" s="42"/>
      <c r="G49" s="9"/>
      <c r="H49" s="9"/>
      <c r="I49" s="9"/>
      <c r="J49" s="9"/>
      <c r="K49" s="9"/>
      <c r="L49" s="9"/>
      <c r="M49" s="9"/>
      <c r="N49" s="9"/>
      <c r="O49" s="9"/>
      <c r="P49" s="9"/>
      <c r="Q49" s="9"/>
      <c r="R49" s="9"/>
      <c r="S49" s="9"/>
      <c r="T49" s="9"/>
      <c r="U49" s="9"/>
      <c r="V49" s="9"/>
      <c r="W49" s="9"/>
      <c r="X49" s="9"/>
      <c r="Y49" s="9"/>
      <c r="Z49" s="9"/>
    </row>
    <row r="50" spans="1:26" ht="23.25" customHeight="1" x14ac:dyDescent="0.3">
      <c r="A50" s="21">
        <v>21080500</v>
      </c>
      <c r="B50" s="22" t="s">
        <v>44</v>
      </c>
      <c r="C50" s="42">
        <f t="shared" si="0"/>
        <v>560000</v>
      </c>
      <c r="D50" s="42">
        <v>560000</v>
      </c>
      <c r="E50" s="42"/>
      <c r="F50" s="42"/>
      <c r="G50" s="9"/>
      <c r="H50" s="9"/>
      <c r="I50" s="9"/>
      <c r="J50" s="9"/>
      <c r="K50" s="9"/>
      <c r="L50" s="9"/>
      <c r="M50" s="9"/>
      <c r="N50" s="9"/>
      <c r="O50" s="9"/>
      <c r="P50" s="9"/>
      <c r="Q50" s="9"/>
      <c r="R50" s="9"/>
      <c r="S50" s="9"/>
      <c r="T50" s="9"/>
      <c r="U50" s="9"/>
      <c r="V50" s="9"/>
      <c r="W50" s="9"/>
      <c r="X50" s="9"/>
      <c r="Y50" s="9"/>
      <c r="Z50" s="9"/>
    </row>
    <row r="51" spans="1:26" ht="59.25" customHeight="1" x14ac:dyDescent="0.3">
      <c r="A51" s="21">
        <v>21110000</v>
      </c>
      <c r="B51" s="22" t="s">
        <v>45</v>
      </c>
      <c r="C51" s="42">
        <f t="shared" si="0"/>
        <v>2533680</v>
      </c>
      <c r="D51" s="42"/>
      <c r="E51" s="42">
        <v>2533680</v>
      </c>
      <c r="F51" s="42">
        <v>0</v>
      </c>
      <c r="G51" s="9"/>
      <c r="H51" s="9"/>
      <c r="I51" s="9"/>
      <c r="J51" s="9"/>
      <c r="K51" s="9"/>
      <c r="L51" s="9"/>
      <c r="M51" s="9"/>
      <c r="N51" s="9"/>
      <c r="O51" s="9"/>
      <c r="P51" s="9"/>
      <c r="Q51" s="9"/>
      <c r="R51" s="9"/>
      <c r="S51" s="9"/>
      <c r="T51" s="9"/>
      <c r="U51" s="9"/>
      <c r="V51" s="9"/>
      <c r="W51" s="9"/>
      <c r="X51" s="9"/>
      <c r="Y51" s="9"/>
      <c r="Z51" s="9"/>
    </row>
    <row r="52" spans="1:26" ht="42" customHeight="1" x14ac:dyDescent="0.3">
      <c r="A52" s="21">
        <v>22000000</v>
      </c>
      <c r="B52" s="22" t="s">
        <v>46</v>
      </c>
      <c r="C52" s="42">
        <f t="shared" si="0"/>
        <v>98794540</v>
      </c>
      <c r="D52" s="42">
        <f>D53+D62+D64</f>
        <v>98794540</v>
      </c>
      <c r="E52" s="42">
        <f>E53+E62+E64</f>
        <v>0</v>
      </c>
      <c r="F52" s="42">
        <f>F53+F62+F64</f>
        <v>0</v>
      </c>
      <c r="G52" s="9"/>
      <c r="H52" s="9"/>
      <c r="I52" s="9"/>
      <c r="J52" s="9"/>
      <c r="K52" s="9"/>
      <c r="L52" s="9"/>
      <c r="M52" s="9"/>
      <c r="N52" s="9"/>
      <c r="O52" s="9"/>
      <c r="P52" s="9"/>
      <c r="Q52" s="9"/>
      <c r="R52" s="9"/>
      <c r="S52" s="9"/>
      <c r="T52" s="9"/>
      <c r="U52" s="9"/>
      <c r="V52" s="9"/>
      <c r="W52" s="9"/>
      <c r="X52" s="9"/>
      <c r="Y52" s="9"/>
      <c r="Z52" s="9"/>
    </row>
    <row r="53" spans="1:26" ht="21.75" customHeight="1" x14ac:dyDescent="0.3">
      <c r="A53" s="21">
        <v>22010000</v>
      </c>
      <c r="B53" s="22" t="s">
        <v>47</v>
      </c>
      <c r="C53" s="42">
        <f t="shared" si="0"/>
        <v>91981400</v>
      </c>
      <c r="D53" s="42">
        <f>D54+D55+D56+D57+D58+D59+D60+D61</f>
        <v>91981400</v>
      </c>
      <c r="E53" s="42">
        <f>E54+E55+E56+E57+E58+E59+E60+E61</f>
        <v>0</v>
      </c>
      <c r="F53" s="42">
        <f>F54+F55+F56+F57+F58+F59+F60+F61</f>
        <v>0</v>
      </c>
      <c r="G53" s="9"/>
      <c r="H53" s="9"/>
      <c r="I53" s="9"/>
      <c r="J53" s="9"/>
      <c r="K53" s="9"/>
      <c r="L53" s="9"/>
      <c r="M53" s="9"/>
      <c r="N53" s="9"/>
      <c r="O53" s="9"/>
      <c r="P53" s="9"/>
      <c r="Q53" s="9"/>
      <c r="R53" s="9"/>
      <c r="S53" s="9"/>
      <c r="T53" s="9"/>
      <c r="U53" s="9"/>
      <c r="V53" s="9"/>
      <c r="W53" s="9"/>
      <c r="X53" s="9"/>
      <c r="Y53" s="9"/>
      <c r="Z53" s="9"/>
    </row>
    <row r="54" spans="1:26" ht="105.75" customHeight="1" x14ac:dyDescent="0.3">
      <c r="A54" s="21">
        <v>22010200</v>
      </c>
      <c r="B54" s="22" t="s">
        <v>48</v>
      </c>
      <c r="C54" s="42">
        <f t="shared" si="0"/>
        <v>53260</v>
      </c>
      <c r="D54" s="42">
        <v>53260</v>
      </c>
      <c r="E54" s="42">
        <v>0</v>
      </c>
      <c r="F54" s="42">
        <v>0</v>
      </c>
      <c r="G54" s="9"/>
      <c r="H54" s="9"/>
      <c r="I54" s="9"/>
      <c r="J54" s="9"/>
      <c r="K54" s="9"/>
      <c r="L54" s="9"/>
      <c r="M54" s="9"/>
      <c r="N54" s="9"/>
      <c r="O54" s="9"/>
      <c r="P54" s="9"/>
      <c r="Q54" s="9"/>
      <c r="R54" s="9"/>
      <c r="S54" s="9"/>
      <c r="T54" s="9"/>
      <c r="U54" s="9"/>
      <c r="V54" s="9"/>
      <c r="W54" s="9"/>
      <c r="X54" s="9"/>
      <c r="Y54" s="9"/>
      <c r="Z54" s="9"/>
    </row>
    <row r="55" spans="1:26" ht="75" x14ac:dyDescent="0.3">
      <c r="A55" s="21">
        <v>22010500</v>
      </c>
      <c r="B55" s="22" t="s">
        <v>145</v>
      </c>
      <c r="C55" s="42">
        <f t="shared" si="0"/>
        <v>18720</v>
      </c>
      <c r="D55" s="42">
        <v>18720</v>
      </c>
      <c r="E55" s="42">
        <v>0</v>
      </c>
      <c r="F55" s="42">
        <v>0</v>
      </c>
      <c r="G55" s="9"/>
      <c r="H55" s="9"/>
      <c r="I55" s="9"/>
      <c r="J55" s="9"/>
      <c r="K55" s="9"/>
      <c r="L55" s="9"/>
      <c r="M55" s="9"/>
      <c r="N55" s="9"/>
      <c r="O55" s="9"/>
      <c r="P55" s="9"/>
      <c r="Q55" s="9"/>
      <c r="R55" s="9"/>
      <c r="S55" s="9"/>
      <c r="T55" s="9"/>
      <c r="U55" s="9"/>
      <c r="V55" s="9"/>
      <c r="W55" s="9"/>
      <c r="X55" s="9"/>
      <c r="Y55" s="9"/>
      <c r="Z55" s="9"/>
    </row>
    <row r="56" spans="1:26" ht="58.5" customHeight="1" x14ac:dyDescent="0.3">
      <c r="A56" s="21">
        <v>22010600</v>
      </c>
      <c r="B56" s="22" t="s">
        <v>49</v>
      </c>
      <c r="C56" s="42">
        <f t="shared" si="0"/>
        <v>1560</v>
      </c>
      <c r="D56" s="42">
        <v>1560</v>
      </c>
      <c r="E56" s="42">
        <v>0</v>
      </c>
      <c r="F56" s="42">
        <v>0</v>
      </c>
      <c r="G56" s="9"/>
      <c r="H56" s="9"/>
      <c r="I56" s="9"/>
      <c r="J56" s="9"/>
      <c r="K56" s="9"/>
      <c r="L56" s="9"/>
      <c r="M56" s="9"/>
      <c r="N56" s="9"/>
      <c r="O56" s="9"/>
      <c r="P56" s="9"/>
      <c r="Q56" s="9"/>
      <c r="R56" s="9"/>
      <c r="S56" s="9"/>
      <c r="T56" s="9"/>
      <c r="U56" s="9"/>
      <c r="V56" s="9"/>
      <c r="W56" s="9"/>
      <c r="X56" s="9"/>
      <c r="Y56" s="9"/>
      <c r="Z56" s="9"/>
    </row>
    <row r="57" spans="1:26" ht="59.25" customHeight="1" x14ac:dyDescent="0.3">
      <c r="A57" s="21">
        <v>22010700</v>
      </c>
      <c r="B57" s="22" t="s">
        <v>50</v>
      </c>
      <c r="C57" s="42">
        <f t="shared" si="0"/>
        <v>24180</v>
      </c>
      <c r="D57" s="42">
        <v>24180</v>
      </c>
      <c r="E57" s="42"/>
      <c r="F57" s="42"/>
      <c r="G57" s="9"/>
      <c r="H57" s="9"/>
      <c r="I57" s="9"/>
      <c r="J57" s="9"/>
      <c r="K57" s="9"/>
      <c r="L57" s="9"/>
      <c r="M57" s="9"/>
      <c r="N57" s="9"/>
      <c r="O57" s="9"/>
      <c r="P57" s="9"/>
      <c r="Q57" s="9"/>
      <c r="R57" s="9"/>
      <c r="S57" s="9"/>
      <c r="T57" s="9"/>
      <c r="U57" s="9"/>
      <c r="V57" s="9"/>
      <c r="W57" s="9"/>
      <c r="X57" s="9"/>
      <c r="Y57" s="9"/>
      <c r="Z57" s="9"/>
    </row>
    <row r="58" spans="1:26" ht="81" customHeight="1" x14ac:dyDescent="0.3">
      <c r="A58" s="21">
        <v>22010900</v>
      </c>
      <c r="B58" s="22" t="s">
        <v>80</v>
      </c>
      <c r="C58" s="42">
        <f t="shared" si="0"/>
        <v>125000</v>
      </c>
      <c r="D58" s="42">
        <v>125000</v>
      </c>
      <c r="E58" s="42"/>
      <c r="F58" s="42"/>
      <c r="G58" s="9"/>
      <c r="H58" s="9"/>
      <c r="I58" s="9"/>
      <c r="J58" s="9"/>
      <c r="K58" s="9"/>
      <c r="L58" s="9"/>
      <c r="M58" s="9"/>
      <c r="N58" s="9"/>
      <c r="O58" s="9"/>
      <c r="P58" s="9"/>
      <c r="Q58" s="9"/>
      <c r="R58" s="9"/>
      <c r="S58" s="9"/>
      <c r="T58" s="9"/>
      <c r="U58" s="9"/>
      <c r="V58" s="9"/>
      <c r="W58" s="9"/>
      <c r="X58" s="9"/>
      <c r="Y58" s="9"/>
      <c r="Z58" s="9"/>
    </row>
    <row r="59" spans="1:26" ht="59.25" customHeight="1" x14ac:dyDescent="0.3">
      <c r="A59" s="21">
        <v>22011000</v>
      </c>
      <c r="B59" s="22" t="s">
        <v>51</v>
      </c>
      <c r="C59" s="42">
        <f t="shared" si="0"/>
        <v>25608680</v>
      </c>
      <c r="D59" s="42">
        <v>25608680</v>
      </c>
      <c r="E59" s="42">
        <v>0</v>
      </c>
      <c r="F59" s="42">
        <v>0</v>
      </c>
      <c r="G59" s="9"/>
      <c r="H59" s="9"/>
      <c r="I59" s="9"/>
      <c r="J59" s="9"/>
      <c r="K59" s="9"/>
      <c r="L59" s="9"/>
      <c r="M59" s="9"/>
      <c r="N59" s="9"/>
      <c r="O59" s="9"/>
      <c r="P59" s="9"/>
      <c r="Q59" s="9"/>
      <c r="R59" s="9"/>
      <c r="S59" s="9"/>
      <c r="T59" s="9"/>
      <c r="U59" s="9"/>
      <c r="V59" s="9"/>
      <c r="W59" s="9"/>
      <c r="X59" s="9"/>
      <c r="Y59" s="9"/>
      <c r="Z59" s="9"/>
    </row>
    <row r="60" spans="1:26" ht="66" customHeight="1" x14ac:dyDescent="0.3">
      <c r="A60" s="21">
        <v>22011100</v>
      </c>
      <c r="B60" s="22" t="s">
        <v>52</v>
      </c>
      <c r="C60" s="42">
        <f t="shared" si="0"/>
        <v>63500000</v>
      </c>
      <c r="D60" s="42">
        <v>63500000</v>
      </c>
      <c r="E60" s="42">
        <v>0</v>
      </c>
      <c r="F60" s="42">
        <v>0</v>
      </c>
      <c r="G60" s="9"/>
      <c r="H60" s="9"/>
      <c r="I60" s="9"/>
      <c r="J60" s="9"/>
      <c r="K60" s="9"/>
      <c r="L60" s="9"/>
      <c r="M60" s="9"/>
      <c r="N60" s="9"/>
      <c r="O60" s="9"/>
      <c r="P60" s="9"/>
      <c r="Q60" s="9"/>
      <c r="R60" s="9"/>
      <c r="S60" s="9"/>
      <c r="T60" s="9"/>
      <c r="U60" s="9"/>
      <c r="V60" s="9"/>
      <c r="W60" s="9"/>
      <c r="X60" s="9"/>
      <c r="Y60" s="9"/>
      <c r="Z60" s="9"/>
    </row>
    <row r="61" spans="1:26" ht="41.25" customHeight="1" x14ac:dyDescent="0.3">
      <c r="A61" s="21">
        <v>22011800</v>
      </c>
      <c r="B61" s="22" t="s">
        <v>53</v>
      </c>
      <c r="C61" s="42">
        <f t="shared" si="0"/>
        <v>2650000</v>
      </c>
      <c r="D61" s="42">
        <v>2650000</v>
      </c>
      <c r="E61" s="42">
        <v>0</v>
      </c>
      <c r="F61" s="42">
        <v>0</v>
      </c>
      <c r="G61" s="9"/>
      <c r="H61" s="9"/>
      <c r="I61" s="9"/>
      <c r="J61" s="9"/>
      <c r="K61" s="9"/>
      <c r="L61" s="9"/>
      <c r="M61" s="9"/>
      <c r="N61" s="9"/>
      <c r="O61" s="9"/>
      <c r="P61" s="9"/>
      <c r="Q61" s="9"/>
      <c r="R61" s="9"/>
      <c r="S61" s="9"/>
      <c r="T61" s="9"/>
      <c r="U61" s="9"/>
      <c r="V61" s="9"/>
      <c r="W61" s="9"/>
      <c r="X61" s="9"/>
      <c r="Y61" s="9"/>
      <c r="Z61" s="9"/>
    </row>
    <row r="62" spans="1:26" ht="63" customHeight="1" x14ac:dyDescent="0.3">
      <c r="A62" s="21">
        <v>22080000</v>
      </c>
      <c r="B62" s="22" t="s">
        <v>54</v>
      </c>
      <c r="C62" s="42">
        <f t="shared" si="0"/>
        <v>6643140</v>
      </c>
      <c r="D62" s="42">
        <f>D63</f>
        <v>6643140</v>
      </c>
      <c r="E62" s="42">
        <f>E63</f>
        <v>0</v>
      </c>
      <c r="F62" s="42">
        <f>F63</f>
        <v>0</v>
      </c>
      <c r="G62" s="9"/>
      <c r="H62" s="9"/>
      <c r="I62" s="9"/>
      <c r="J62" s="9"/>
      <c r="K62" s="9"/>
      <c r="L62" s="9"/>
      <c r="M62" s="9"/>
      <c r="N62" s="9"/>
      <c r="O62" s="9"/>
      <c r="P62" s="9"/>
      <c r="Q62" s="9"/>
      <c r="R62" s="9"/>
      <c r="S62" s="9"/>
      <c r="T62" s="9"/>
      <c r="U62" s="9"/>
      <c r="V62" s="9"/>
      <c r="W62" s="9"/>
      <c r="X62" s="9"/>
      <c r="Y62" s="9"/>
      <c r="Z62" s="9"/>
    </row>
    <row r="63" spans="1:26" ht="79.5" customHeight="1" x14ac:dyDescent="0.3">
      <c r="A63" s="21">
        <v>22080400</v>
      </c>
      <c r="B63" s="22" t="s">
        <v>55</v>
      </c>
      <c r="C63" s="42">
        <f t="shared" si="0"/>
        <v>6643140</v>
      </c>
      <c r="D63" s="42">
        <v>6643140</v>
      </c>
      <c r="E63" s="42">
        <v>0</v>
      </c>
      <c r="F63" s="42">
        <v>0</v>
      </c>
      <c r="G63" s="9"/>
      <c r="H63" s="9"/>
      <c r="I63" s="9"/>
      <c r="J63" s="9"/>
      <c r="K63" s="9"/>
      <c r="L63" s="9"/>
      <c r="M63" s="9"/>
      <c r="N63" s="9"/>
      <c r="O63" s="9"/>
      <c r="P63" s="9"/>
      <c r="Q63" s="9"/>
      <c r="R63" s="9"/>
      <c r="S63" s="9"/>
      <c r="T63" s="9"/>
      <c r="U63" s="9"/>
      <c r="V63" s="9"/>
      <c r="W63" s="9"/>
      <c r="X63" s="9"/>
      <c r="Y63" s="9"/>
      <c r="Z63" s="9"/>
    </row>
    <row r="64" spans="1:26" ht="123.75" customHeight="1" x14ac:dyDescent="0.3">
      <c r="A64" s="21">
        <v>22130000</v>
      </c>
      <c r="B64" s="22" t="s">
        <v>92</v>
      </c>
      <c r="C64" s="42">
        <f t="shared" si="0"/>
        <v>170000</v>
      </c>
      <c r="D64" s="42">
        <v>170000</v>
      </c>
      <c r="E64" s="42">
        <v>0</v>
      </c>
      <c r="F64" s="42">
        <v>0</v>
      </c>
      <c r="G64" s="9"/>
      <c r="H64" s="9"/>
      <c r="I64" s="9"/>
      <c r="J64" s="9"/>
      <c r="K64" s="9"/>
      <c r="L64" s="9"/>
      <c r="M64" s="9"/>
      <c r="N64" s="9"/>
      <c r="O64" s="9"/>
      <c r="P64" s="9"/>
      <c r="Q64" s="9"/>
      <c r="R64" s="9"/>
      <c r="S64" s="9"/>
      <c r="T64" s="9"/>
      <c r="U64" s="9"/>
      <c r="V64" s="9"/>
      <c r="W64" s="9"/>
      <c r="X64" s="9"/>
      <c r="Y64" s="9"/>
      <c r="Z64" s="9"/>
    </row>
    <row r="65" spans="1:26" ht="26.25" customHeight="1" x14ac:dyDescent="0.3">
      <c r="A65" s="21">
        <v>24000000</v>
      </c>
      <c r="B65" s="22" t="s">
        <v>56</v>
      </c>
      <c r="C65" s="42">
        <f>D65+E65</f>
        <v>1713265</v>
      </c>
      <c r="D65" s="42">
        <f>D66+D69</f>
        <v>600000</v>
      </c>
      <c r="E65" s="42">
        <f>E66+E69</f>
        <v>1113265</v>
      </c>
      <c r="F65" s="42">
        <f>F66+F69</f>
        <v>0</v>
      </c>
      <c r="G65" s="9"/>
      <c r="H65" s="9"/>
      <c r="I65" s="9"/>
      <c r="J65" s="9"/>
      <c r="K65" s="9"/>
      <c r="L65" s="9"/>
      <c r="M65" s="9"/>
      <c r="N65" s="9"/>
      <c r="O65" s="9"/>
      <c r="P65" s="9"/>
      <c r="Q65" s="9"/>
      <c r="R65" s="9"/>
      <c r="S65" s="9"/>
      <c r="T65" s="9"/>
      <c r="U65" s="9"/>
      <c r="V65" s="9"/>
      <c r="W65" s="9"/>
      <c r="X65" s="9"/>
      <c r="Y65" s="9"/>
      <c r="Z65" s="9"/>
    </row>
    <row r="66" spans="1:26" ht="29.25" customHeight="1" x14ac:dyDescent="0.3">
      <c r="A66" s="21">
        <v>24060000</v>
      </c>
      <c r="B66" s="22" t="s">
        <v>44</v>
      </c>
      <c r="C66" s="42">
        <f t="shared" si="0"/>
        <v>1700000</v>
      </c>
      <c r="D66" s="42">
        <f>D67+D68+D69</f>
        <v>600000</v>
      </c>
      <c r="E66" s="42">
        <f>E68</f>
        <v>1100000</v>
      </c>
      <c r="F66" s="42"/>
      <c r="G66" s="9"/>
      <c r="H66" s="9"/>
      <c r="I66" s="9"/>
      <c r="J66" s="9"/>
      <c r="K66" s="9"/>
      <c r="L66" s="9"/>
      <c r="M66" s="9"/>
      <c r="N66" s="9"/>
      <c r="O66" s="9"/>
      <c r="P66" s="9"/>
      <c r="Q66" s="9"/>
      <c r="R66" s="9"/>
      <c r="S66" s="9"/>
      <c r="T66" s="9"/>
      <c r="U66" s="9"/>
      <c r="V66" s="9"/>
      <c r="W66" s="9"/>
      <c r="X66" s="9"/>
      <c r="Y66" s="9"/>
      <c r="Z66" s="9"/>
    </row>
    <row r="67" spans="1:26" ht="21.75" customHeight="1" x14ac:dyDescent="0.3">
      <c r="A67" s="21">
        <v>24060300</v>
      </c>
      <c r="B67" s="22" t="s">
        <v>44</v>
      </c>
      <c r="C67" s="42">
        <f t="shared" si="0"/>
        <v>600000</v>
      </c>
      <c r="D67" s="42">
        <v>600000</v>
      </c>
      <c r="E67" s="42"/>
      <c r="F67" s="42">
        <v>0</v>
      </c>
      <c r="G67" s="9"/>
      <c r="H67" s="9"/>
      <c r="I67" s="9"/>
      <c r="J67" s="9"/>
      <c r="K67" s="9"/>
      <c r="L67" s="9"/>
      <c r="M67" s="9"/>
      <c r="N67" s="9"/>
      <c r="O67" s="9"/>
      <c r="P67" s="9"/>
      <c r="Q67" s="9"/>
      <c r="R67" s="9"/>
      <c r="S67" s="9"/>
      <c r="T67" s="9"/>
      <c r="U67" s="9"/>
      <c r="V67" s="9"/>
      <c r="W67" s="9"/>
      <c r="X67" s="9"/>
      <c r="Y67" s="9"/>
      <c r="Z67" s="9"/>
    </row>
    <row r="68" spans="1:26" ht="79.5" customHeight="1" x14ac:dyDescent="0.3">
      <c r="A68" s="21">
        <v>24062100</v>
      </c>
      <c r="B68" s="22" t="s">
        <v>57</v>
      </c>
      <c r="C68" s="42">
        <f t="shared" si="0"/>
        <v>1100000</v>
      </c>
      <c r="D68" s="42"/>
      <c r="E68" s="42">
        <v>1100000</v>
      </c>
      <c r="F68" s="42"/>
      <c r="G68" s="9"/>
      <c r="H68" s="9"/>
      <c r="I68" s="9"/>
      <c r="J68" s="9"/>
      <c r="K68" s="9"/>
      <c r="L68" s="9"/>
      <c r="M68" s="9"/>
      <c r="N68" s="9"/>
      <c r="O68" s="9"/>
      <c r="P68" s="9"/>
      <c r="Q68" s="9"/>
      <c r="R68" s="9"/>
      <c r="S68" s="9"/>
      <c r="T68" s="9"/>
      <c r="U68" s="9"/>
      <c r="V68" s="9"/>
      <c r="W68" s="9"/>
      <c r="X68" s="9"/>
      <c r="Y68" s="9"/>
      <c r="Z68" s="9"/>
    </row>
    <row r="69" spans="1:26" ht="36" customHeight="1" x14ac:dyDescent="0.3">
      <c r="A69" s="21">
        <v>24110000</v>
      </c>
      <c r="B69" s="22" t="s">
        <v>58</v>
      </c>
      <c r="C69" s="42">
        <f t="shared" si="0"/>
        <v>13265</v>
      </c>
      <c r="D69" s="42"/>
      <c r="E69" s="42">
        <f>E70</f>
        <v>13265</v>
      </c>
      <c r="F69" s="42"/>
      <c r="G69" s="9"/>
      <c r="H69" s="9"/>
      <c r="I69" s="9"/>
      <c r="J69" s="9"/>
      <c r="K69" s="9"/>
      <c r="L69" s="9"/>
      <c r="M69" s="9"/>
      <c r="N69" s="9"/>
      <c r="O69" s="9"/>
      <c r="P69" s="9"/>
      <c r="Q69" s="9"/>
      <c r="R69" s="9"/>
      <c r="S69" s="9"/>
      <c r="T69" s="9"/>
      <c r="U69" s="9"/>
      <c r="V69" s="9"/>
      <c r="W69" s="9"/>
      <c r="X69" s="9"/>
      <c r="Y69" s="9"/>
      <c r="Z69" s="9"/>
    </row>
    <row r="70" spans="1:26" ht="98.25" customHeight="1" x14ac:dyDescent="0.3">
      <c r="A70" s="21">
        <v>24110900</v>
      </c>
      <c r="B70" s="22" t="s">
        <v>74</v>
      </c>
      <c r="C70" s="42">
        <f t="shared" si="0"/>
        <v>13265</v>
      </c>
      <c r="D70" s="42"/>
      <c r="E70" s="42">
        <v>13265</v>
      </c>
      <c r="F70" s="42"/>
      <c r="G70" s="9"/>
      <c r="H70" s="9"/>
      <c r="I70" s="9"/>
      <c r="J70" s="9"/>
      <c r="K70" s="9"/>
      <c r="L70" s="9"/>
      <c r="M70" s="9"/>
      <c r="N70" s="9"/>
      <c r="O70" s="9"/>
      <c r="P70" s="9"/>
      <c r="Q70" s="9"/>
      <c r="R70" s="9"/>
      <c r="S70" s="9"/>
      <c r="T70" s="9"/>
      <c r="U70" s="9"/>
      <c r="V70" s="9"/>
      <c r="W70" s="9"/>
      <c r="X70" s="9"/>
      <c r="Y70" s="9"/>
      <c r="Z70" s="9"/>
    </row>
    <row r="71" spans="1:26" ht="30.75" customHeight="1" x14ac:dyDescent="0.3">
      <c r="A71" s="21">
        <v>25000000</v>
      </c>
      <c r="B71" s="22" t="s">
        <v>59</v>
      </c>
      <c r="C71" s="42">
        <f t="shared" si="0"/>
        <v>242898065</v>
      </c>
      <c r="D71" s="42"/>
      <c r="E71" s="42">
        <f>E72+E77</f>
        <v>242898065</v>
      </c>
      <c r="F71" s="42"/>
      <c r="G71" s="9"/>
      <c r="H71" s="9"/>
      <c r="I71" s="9"/>
      <c r="J71" s="9"/>
      <c r="K71" s="9"/>
      <c r="L71" s="9"/>
      <c r="M71" s="9"/>
      <c r="N71" s="9"/>
      <c r="O71" s="9"/>
      <c r="P71" s="9"/>
      <c r="Q71" s="9"/>
      <c r="R71" s="9"/>
      <c r="S71" s="9"/>
      <c r="T71" s="9"/>
      <c r="U71" s="9"/>
      <c r="V71" s="9"/>
      <c r="W71" s="9"/>
      <c r="X71" s="9"/>
      <c r="Y71" s="9"/>
      <c r="Z71" s="9"/>
    </row>
    <row r="72" spans="1:26" ht="59.25" customHeight="1" x14ac:dyDescent="0.3">
      <c r="A72" s="21">
        <v>25010000</v>
      </c>
      <c r="B72" s="22" t="s">
        <v>60</v>
      </c>
      <c r="C72" s="42">
        <f t="shared" si="0"/>
        <v>179013115</v>
      </c>
      <c r="D72" s="42"/>
      <c r="E72" s="42">
        <f>E73+E74+E75+E76</f>
        <v>179013115</v>
      </c>
      <c r="F72" s="42"/>
      <c r="G72" s="9"/>
      <c r="H72" s="9"/>
      <c r="I72" s="9"/>
      <c r="J72" s="9"/>
      <c r="K72" s="9"/>
      <c r="L72" s="9"/>
      <c r="M72" s="9"/>
      <c r="N72" s="9"/>
      <c r="O72" s="9"/>
      <c r="P72" s="9"/>
      <c r="Q72" s="9"/>
      <c r="R72" s="9"/>
      <c r="S72" s="9"/>
      <c r="T72" s="9"/>
      <c r="U72" s="9"/>
      <c r="V72" s="9"/>
      <c r="W72" s="9"/>
      <c r="X72" s="9"/>
      <c r="Y72" s="9"/>
      <c r="Z72" s="9"/>
    </row>
    <row r="73" spans="1:26" ht="47.25" customHeight="1" x14ac:dyDescent="0.3">
      <c r="A73" s="21">
        <v>25010100</v>
      </c>
      <c r="B73" s="22" t="s">
        <v>61</v>
      </c>
      <c r="C73" s="42">
        <f t="shared" si="0"/>
        <v>116326301</v>
      </c>
      <c r="D73" s="42"/>
      <c r="E73" s="42">
        <v>116326301</v>
      </c>
      <c r="F73" s="42"/>
      <c r="G73" s="9"/>
      <c r="H73" s="9"/>
      <c r="I73" s="9"/>
      <c r="J73" s="9"/>
      <c r="K73" s="9"/>
      <c r="L73" s="9"/>
      <c r="M73" s="9"/>
      <c r="N73" s="9"/>
      <c r="O73" s="9"/>
      <c r="P73" s="9"/>
      <c r="Q73" s="9"/>
      <c r="R73" s="9"/>
      <c r="S73" s="9"/>
      <c r="T73" s="9"/>
      <c r="U73" s="9"/>
      <c r="V73" s="9"/>
      <c r="W73" s="9"/>
      <c r="X73" s="9"/>
      <c r="Y73" s="9"/>
      <c r="Z73" s="9"/>
    </row>
    <row r="74" spans="1:26" ht="42" customHeight="1" x14ac:dyDescent="0.3">
      <c r="A74" s="21">
        <v>25010200</v>
      </c>
      <c r="B74" s="22" t="s">
        <v>62</v>
      </c>
      <c r="C74" s="42">
        <f t="shared" si="0"/>
        <v>53781337</v>
      </c>
      <c r="D74" s="42"/>
      <c r="E74" s="42">
        <v>53781337</v>
      </c>
      <c r="F74" s="42"/>
      <c r="G74" s="9"/>
      <c r="H74" s="9"/>
      <c r="I74" s="9"/>
      <c r="J74" s="9"/>
      <c r="K74" s="9"/>
      <c r="L74" s="9"/>
      <c r="M74" s="9"/>
      <c r="N74" s="9"/>
      <c r="O74" s="9"/>
      <c r="P74" s="9"/>
      <c r="Q74" s="9"/>
      <c r="R74" s="9"/>
      <c r="S74" s="9"/>
      <c r="T74" s="9"/>
      <c r="U74" s="9"/>
      <c r="V74" s="9"/>
      <c r="W74" s="9"/>
      <c r="X74" s="9"/>
      <c r="Y74" s="9"/>
      <c r="Z74" s="9"/>
    </row>
    <row r="75" spans="1:26" ht="21.75" customHeight="1" x14ac:dyDescent="0.3">
      <c r="A75" s="21">
        <v>25010300</v>
      </c>
      <c r="B75" s="22" t="s">
        <v>63</v>
      </c>
      <c r="C75" s="42">
        <f>D75+E75</f>
        <v>8756877</v>
      </c>
      <c r="D75" s="42"/>
      <c r="E75" s="42">
        <v>8756877</v>
      </c>
      <c r="F75" s="42"/>
      <c r="G75" s="9"/>
      <c r="H75" s="9"/>
      <c r="I75" s="9"/>
      <c r="J75" s="9"/>
      <c r="K75" s="9"/>
      <c r="L75" s="9"/>
      <c r="M75" s="9"/>
      <c r="N75" s="9"/>
      <c r="O75" s="9"/>
      <c r="P75" s="9"/>
      <c r="Q75" s="9"/>
      <c r="R75" s="9"/>
      <c r="S75" s="9"/>
      <c r="T75" s="9"/>
      <c r="U75" s="9"/>
      <c r="V75" s="9"/>
      <c r="W75" s="9"/>
      <c r="X75" s="9"/>
      <c r="Y75" s="9"/>
      <c r="Z75" s="9"/>
    </row>
    <row r="76" spans="1:26" ht="59.25" customHeight="1" x14ac:dyDescent="0.3">
      <c r="A76" s="21">
        <v>25010400</v>
      </c>
      <c r="B76" s="22" t="s">
        <v>64</v>
      </c>
      <c r="C76" s="42">
        <f>D76+E76</f>
        <v>148600</v>
      </c>
      <c r="D76" s="42"/>
      <c r="E76" s="42">
        <v>148600</v>
      </c>
      <c r="F76" s="42"/>
      <c r="G76" s="9"/>
      <c r="H76" s="9"/>
      <c r="I76" s="9"/>
      <c r="J76" s="9"/>
      <c r="K76" s="9"/>
      <c r="L76" s="9"/>
      <c r="M76" s="9"/>
      <c r="N76" s="9"/>
      <c r="O76" s="9"/>
      <c r="P76" s="9"/>
      <c r="Q76" s="9"/>
      <c r="R76" s="9"/>
      <c r="S76" s="9"/>
      <c r="T76" s="9"/>
      <c r="U76" s="9"/>
      <c r="V76" s="9"/>
      <c r="W76" s="9"/>
      <c r="X76" s="9"/>
      <c r="Y76" s="9"/>
      <c r="Z76" s="9"/>
    </row>
    <row r="77" spans="1:26" ht="42.75" customHeight="1" x14ac:dyDescent="0.3">
      <c r="A77" s="21">
        <v>25020000</v>
      </c>
      <c r="B77" s="22" t="s">
        <v>65</v>
      </c>
      <c r="C77" s="42">
        <f>D77+E77</f>
        <v>63884950</v>
      </c>
      <c r="D77" s="42"/>
      <c r="E77" s="42">
        <v>63884950</v>
      </c>
      <c r="F77" s="42"/>
      <c r="G77" s="9"/>
      <c r="H77" s="9"/>
      <c r="I77" s="9"/>
      <c r="J77" s="9"/>
      <c r="K77" s="9"/>
      <c r="L77" s="9"/>
      <c r="M77" s="9"/>
      <c r="N77" s="9"/>
      <c r="O77" s="9"/>
      <c r="P77" s="9"/>
      <c r="Q77" s="9"/>
      <c r="R77" s="9"/>
      <c r="S77" s="9"/>
      <c r="T77" s="9"/>
      <c r="U77" s="9"/>
      <c r="V77" s="9"/>
      <c r="W77" s="9"/>
      <c r="X77" s="9"/>
      <c r="Y77" s="9"/>
      <c r="Z77" s="9"/>
    </row>
    <row r="78" spans="1:26" x14ac:dyDescent="0.3">
      <c r="A78" s="21">
        <v>25020100</v>
      </c>
      <c r="B78" s="22" t="s">
        <v>66</v>
      </c>
      <c r="C78" s="42">
        <f>D78+E78</f>
        <v>41000</v>
      </c>
      <c r="D78" s="42"/>
      <c r="E78" s="42">
        <v>41000</v>
      </c>
      <c r="F78" s="42"/>
      <c r="G78" s="9"/>
      <c r="H78" s="9"/>
      <c r="I78" s="9"/>
      <c r="J78" s="9"/>
      <c r="K78" s="9"/>
      <c r="L78" s="9"/>
      <c r="M78" s="9"/>
      <c r="N78" s="9"/>
      <c r="O78" s="9"/>
      <c r="P78" s="9"/>
      <c r="Q78" s="9"/>
      <c r="R78" s="9"/>
      <c r="S78" s="9"/>
      <c r="T78" s="9"/>
      <c r="U78" s="9"/>
      <c r="V78" s="9"/>
      <c r="W78" s="9"/>
      <c r="X78" s="9"/>
      <c r="Y78" s="9"/>
      <c r="Z78" s="9"/>
    </row>
    <row r="79" spans="1:26" ht="177" customHeight="1" x14ac:dyDescent="0.3">
      <c r="A79" s="21">
        <v>25020200</v>
      </c>
      <c r="B79" s="22" t="s">
        <v>67</v>
      </c>
      <c r="C79" s="42">
        <f>D79+E79</f>
        <v>63843950</v>
      </c>
      <c r="D79" s="42"/>
      <c r="E79" s="42">
        <v>63843950</v>
      </c>
      <c r="F79" s="42"/>
      <c r="G79" s="9"/>
      <c r="H79" s="9"/>
      <c r="I79" s="9"/>
      <c r="J79" s="9"/>
      <c r="K79" s="9"/>
      <c r="L79" s="9"/>
      <c r="M79" s="9"/>
      <c r="N79" s="9"/>
      <c r="O79" s="9"/>
      <c r="P79" s="9"/>
      <c r="Q79" s="9"/>
      <c r="R79" s="9"/>
      <c r="S79" s="9"/>
      <c r="T79" s="9"/>
      <c r="U79" s="9"/>
      <c r="V79" s="9"/>
      <c r="W79" s="9"/>
      <c r="X79" s="9"/>
      <c r="Y79" s="9"/>
      <c r="Z79" s="9"/>
    </row>
    <row r="80" spans="1:26" ht="40.5" x14ac:dyDescent="0.3">
      <c r="A80" s="21"/>
      <c r="B80" s="27" t="s">
        <v>100</v>
      </c>
      <c r="C80" s="44">
        <f>SUM(C9,C44)</f>
        <v>6736522113</v>
      </c>
      <c r="D80" s="44">
        <f>SUM(D9,D44)</f>
        <v>6255077103</v>
      </c>
      <c r="E80" s="44">
        <f>SUM(E9,E44)</f>
        <v>481445010</v>
      </c>
      <c r="F80" s="44">
        <f>SUM(F9,F44)</f>
        <v>0</v>
      </c>
      <c r="G80" s="10"/>
      <c r="H80" s="10"/>
      <c r="I80" s="10"/>
      <c r="J80" s="9"/>
      <c r="K80" s="9"/>
      <c r="L80" s="9"/>
      <c r="M80" s="9"/>
      <c r="N80" s="9"/>
      <c r="O80" s="9"/>
      <c r="P80" s="9"/>
      <c r="Q80" s="9"/>
      <c r="R80" s="9"/>
      <c r="S80" s="9"/>
      <c r="T80" s="9"/>
      <c r="U80" s="9"/>
      <c r="V80" s="9"/>
      <c r="W80" s="9"/>
      <c r="X80" s="9"/>
      <c r="Y80" s="9"/>
      <c r="Z80" s="9"/>
    </row>
    <row r="81" spans="1:26" ht="23.25" customHeight="1" x14ac:dyDescent="0.3">
      <c r="A81" s="19">
        <v>40000000</v>
      </c>
      <c r="B81" s="27" t="s">
        <v>69</v>
      </c>
      <c r="C81" s="44">
        <f>SUM(D81,E81)</f>
        <v>11337140545</v>
      </c>
      <c r="D81" s="44">
        <f>D82</f>
        <v>10074264959</v>
      </c>
      <c r="E81" s="44">
        <f>E82</f>
        <v>1262875586</v>
      </c>
      <c r="F81" s="44">
        <f>F82</f>
        <v>552612786</v>
      </c>
      <c r="G81" s="10"/>
      <c r="H81" s="10"/>
      <c r="I81" s="10"/>
      <c r="J81" s="10"/>
      <c r="K81" s="9"/>
      <c r="L81" s="9"/>
      <c r="M81" s="9"/>
      <c r="N81" s="9"/>
      <c r="O81" s="9"/>
      <c r="P81" s="9"/>
      <c r="Q81" s="9"/>
      <c r="R81" s="9"/>
      <c r="S81" s="9"/>
      <c r="T81" s="9"/>
      <c r="U81" s="9"/>
      <c r="V81" s="9"/>
      <c r="W81" s="9"/>
      <c r="X81" s="9"/>
      <c r="Y81" s="9"/>
      <c r="Z81" s="9"/>
    </row>
    <row r="82" spans="1:26" ht="23.25" customHeight="1" x14ac:dyDescent="0.3">
      <c r="A82" s="21">
        <v>41000000</v>
      </c>
      <c r="B82" s="22" t="s">
        <v>70</v>
      </c>
      <c r="C82" s="42">
        <f>SUM(D82,E82)</f>
        <v>11337140545</v>
      </c>
      <c r="D82" s="42">
        <f>D83+D85+D112</f>
        <v>10074264959</v>
      </c>
      <c r="E82" s="42">
        <f>E83+E85+E112</f>
        <v>1262875586</v>
      </c>
      <c r="F82" s="42">
        <f>F83+F85+F112</f>
        <v>552612786</v>
      </c>
      <c r="G82" s="10"/>
      <c r="H82" s="10"/>
      <c r="I82" s="10"/>
      <c r="J82" s="10"/>
      <c r="K82" s="9"/>
      <c r="L82" s="9"/>
      <c r="M82" s="9"/>
      <c r="N82" s="9"/>
      <c r="O82" s="9"/>
      <c r="P82" s="9"/>
      <c r="Q82" s="9"/>
      <c r="R82" s="9"/>
      <c r="S82" s="9"/>
      <c r="T82" s="9"/>
      <c r="U82" s="9"/>
      <c r="V82" s="9"/>
      <c r="W82" s="9"/>
      <c r="X82" s="9"/>
      <c r="Y82" s="9"/>
      <c r="Z82" s="9"/>
    </row>
    <row r="83" spans="1:26" ht="23.25" customHeight="1" x14ac:dyDescent="0.3">
      <c r="A83" s="21">
        <v>41020000</v>
      </c>
      <c r="B83" s="22" t="s">
        <v>76</v>
      </c>
      <c r="C83" s="42">
        <f>D83+E83</f>
        <v>869198500</v>
      </c>
      <c r="D83" s="42">
        <f>D84</f>
        <v>869198500</v>
      </c>
      <c r="E83" s="42">
        <f>E84</f>
        <v>0</v>
      </c>
      <c r="F83" s="42">
        <f>F84</f>
        <v>0</v>
      </c>
      <c r="G83" s="10"/>
      <c r="H83" s="10"/>
      <c r="I83" s="10"/>
      <c r="J83" s="9"/>
      <c r="K83" s="9"/>
      <c r="L83" s="9"/>
      <c r="M83" s="9"/>
      <c r="N83" s="9"/>
      <c r="O83" s="9"/>
      <c r="P83" s="9"/>
      <c r="Q83" s="9"/>
      <c r="R83" s="9"/>
      <c r="S83" s="9"/>
      <c r="T83" s="9"/>
      <c r="U83" s="9"/>
      <c r="V83" s="9"/>
      <c r="W83" s="9"/>
      <c r="X83" s="9"/>
      <c r="Y83" s="9"/>
      <c r="Z83" s="9"/>
    </row>
    <row r="84" spans="1:26" ht="85.5" customHeight="1" x14ac:dyDescent="0.3">
      <c r="A84" s="21">
        <v>41020200</v>
      </c>
      <c r="B84" s="23" t="s">
        <v>93</v>
      </c>
      <c r="C84" s="42">
        <f>SUM(D84,E84)</f>
        <v>869198500</v>
      </c>
      <c r="D84" s="42">
        <v>869198500</v>
      </c>
      <c r="E84" s="42"/>
      <c r="F84" s="42"/>
      <c r="G84" s="9"/>
      <c r="H84" s="9"/>
      <c r="I84" s="9"/>
      <c r="J84" s="9"/>
      <c r="K84" s="9"/>
      <c r="L84" s="9"/>
      <c r="M84" s="9"/>
      <c r="N84" s="9"/>
      <c r="O84" s="9"/>
      <c r="P84" s="9"/>
      <c r="Q84" s="9"/>
      <c r="R84" s="9"/>
      <c r="S84" s="9"/>
      <c r="T84" s="9"/>
      <c r="U84" s="9"/>
      <c r="V84" s="9"/>
      <c r="W84" s="9"/>
      <c r="X84" s="9"/>
      <c r="Y84" s="9"/>
      <c r="Z84" s="9"/>
    </row>
    <row r="85" spans="1:26" ht="21.75" customHeight="1" x14ac:dyDescent="0.3">
      <c r="A85" s="21">
        <v>41030000</v>
      </c>
      <c r="B85" s="22" t="s">
        <v>71</v>
      </c>
      <c r="C85" s="42">
        <f>C89+C90+C91+C93+C96+C97+C99+C100+C101+C103+C106+C111+C105+C94+C95+C102+C109+C92+C110+C98+C86+C104+C87+C107+C108</f>
        <v>10367918206</v>
      </c>
      <c r="D85" s="42">
        <f>D89+D90+D91+D93+D96+D97+D99+D100+D101+D103+D106+D111+D105+D94+D95+D102+D109+D92+D110+D98+D86+D104+D87+D107+D108</f>
        <v>9176047195</v>
      </c>
      <c r="E85" s="42">
        <f>E89+E90+E91+E93+E96+E97+E99+E100+E101+E103+E106+E111+E105+E94+E95+E102+E109+E92+E110+E98+E86+E104+E87+E107+E108</f>
        <v>1191871011</v>
      </c>
      <c r="F85" s="42">
        <f>F89+F90+F91+F93+F96+F97+F99+F100+F101+F103+F106+F111+F105+F94+F95+F102+F109+F92+F110+F98+F86+F104+F87+F107+F108</f>
        <v>481608211</v>
      </c>
      <c r="G85" s="10"/>
      <c r="H85" s="10"/>
      <c r="I85" s="10"/>
      <c r="J85" s="9"/>
      <c r="K85" s="9"/>
      <c r="L85" s="9"/>
      <c r="M85" s="9"/>
      <c r="N85" s="9"/>
      <c r="O85" s="9"/>
      <c r="P85" s="9"/>
      <c r="Q85" s="9"/>
      <c r="R85" s="9"/>
      <c r="S85" s="9"/>
      <c r="T85" s="9"/>
      <c r="U85" s="9"/>
      <c r="V85" s="9"/>
      <c r="W85" s="9"/>
      <c r="X85" s="9"/>
      <c r="Y85" s="9"/>
      <c r="Z85" s="9"/>
    </row>
    <row r="86" spans="1:26" ht="56.25" x14ac:dyDescent="0.3">
      <c r="A86" s="21">
        <v>41030300</v>
      </c>
      <c r="B86" s="22" t="s">
        <v>135</v>
      </c>
      <c r="C86" s="42">
        <f>D86+E86</f>
        <v>85177100</v>
      </c>
      <c r="D86" s="42">
        <v>85177100</v>
      </c>
      <c r="E86" s="42"/>
      <c r="F86" s="42"/>
      <c r="G86" s="10"/>
      <c r="H86" s="10"/>
      <c r="I86" s="10"/>
      <c r="J86" s="9"/>
      <c r="K86" s="9"/>
      <c r="L86" s="9"/>
      <c r="M86" s="9"/>
      <c r="N86" s="9"/>
      <c r="O86" s="9"/>
      <c r="P86" s="9"/>
      <c r="Q86" s="9"/>
      <c r="R86" s="9"/>
      <c r="S86" s="9"/>
      <c r="T86" s="9"/>
      <c r="U86" s="9"/>
      <c r="V86" s="9"/>
      <c r="W86" s="9"/>
      <c r="X86" s="9"/>
      <c r="Y86" s="9"/>
      <c r="Z86" s="9"/>
    </row>
    <row r="87" spans="1:26" ht="409.5" customHeight="1" x14ac:dyDescent="0.3">
      <c r="A87" s="61">
        <v>41030500</v>
      </c>
      <c r="B87" s="64" t="s">
        <v>138</v>
      </c>
      <c r="C87" s="59">
        <f>D87+E87</f>
        <v>1257094</v>
      </c>
      <c r="D87" s="59">
        <v>1257094</v>
      </c>
      <c r="E87" s="59"/>
      <c r="F87" s="59"/>
      <c r="G87" s="10"/>
      <c r="H87" s="10"/>
      <c r="I87" s="10"/>
      <c r="J87" s="9"/>
      <c r="K87" s="9"/>
      <c r="L87" s="9"/>
      <c r="M87" s="9"/>
      <c r="N87" s="9"/>
      <c r="O87" s="9"/>
      <c r="P87" s="9"/>
      <c r="Q87" s="9"/>
      <c r="R87" s="9"/>
      <c r="S87" s="9"/>
      <c r="T87" s="9"/>
      <c r="U87" s="9"/>
      <c r="V87" s="9"/>
      <c r="W87" s="9"/>
      <c r="X87" s="9"/>
      <c r="Y87" s="9"/>
      <c r="Z87" s="9"/>
    </row>
    <row r="88" spans="1:26" ht="42" customHeight="1" x14ac:dyDescent="0.3">
      <c r="A88" s="62"/>
      <c r="B88" s="65"/>
      <c r="C88" s="60"/>
      <c r="D88" s="60"/>
      <c r="E88" s="60"/>
      <c r="F88" s="60"/>
      <c r="G88" s="10"/>
      <c r="H88" s="10"/>
      <c r="I88" s="10"/>
      <c r="J88" s="9"/>
      <c r="K88" s="9"/>
      <c r="L88" s="9"/>
      <c r="M88" s="9"/>
      <c r="N88" s="9"/>
      <c r="O88" s="9"/>
      <c r="P88" s="9"/>
      <c r="Q88" s="9"/>
      <c r="R88" s="9"/>
      <c r="S88" s="9"/>
      <c r="T88" s="9"/>
      <c r="U88" s="9"/>
      <c r="V88" s="9"/>
      <c r="W88" s="9"/>
      <c r="X88" s="9"/>
      <c r="Y88" s="9"/>
      <c r="Z88" s="9"/>
    </row>
    <row r="89" spans="1:26" ht="268.5" customHeight="1" x14ac:dyDescent="0.3">
      <c r="A89" s="21">
        <v>41030600</v>
      </c>
      <c r="B89" s="22" t="s">
        <v>94</v>
      </c>
      <c r="C89" s="42">
        <f>SUM(D89,E89)</f>
        <v>4117235800</v>
      </c>
      <c r="D89" s="42">
        <v>4117235800</v>
      </c>
      <c r="E89" s="42"/>
      <c r="F89" s="42"/>
      <c r="G89" s="9"/>
      <c r="H89" s="28"/>
      <c r="I89" s="9"/>
      <c r="J89" s="9"/>
      <c r="K89" s="9"/>
      <c r="L89" s="9"/>
      <c r="M89" s="9"/>
      <c r="N89" s="9"/>
      <c r="O89" s="9"/>
      <c r="P89" s="9"/>
      <c r="Q89" s="9"/>
      <c r="R89" s="9"/>
      <c r="S89" s="9"/>
      <c r="T89" s="9"/>
      <c r="U89" s="9"/>
      <c r="V89" s="9"/>
      <c r="W89" s="9"/>
      <c r="X89" s="9"/>
      <c r="Y89" s="9"/>
      <c r="Z89" s="9"/>
    </row>
    <row r="90" spans="1:26" ht="300" x14ac:dyDescent="0.3">
      <c r="A90" s="21">
        <v>41030800</v>
      </c>
      <c r="B90" s="22" t="s">
        <v>104</v>
      </c>
      <c r="C90" s="42">
        <f>SUM(D90,E90)</f>
        <v>1493192400</v>
      </c>
      <c r="D90" s="42">
        <v>1493192400</v>
      </c>
      <c r="E90" s="42"/>
      <c r="F90" s="42"/>
      <c r="G90" s="9"/>
      <c r="H90" s="9"/>
      <c r="I90" s="9"/>
      <c r="J90" s="9"/>
      <c r="K90" s="9"/>
      <c r="L90" s="9"/>
      <c r="M90" s="9"/>
      <c r="N90" s="9"/>
      <c r="O90" s="9"/>
      <c r="P90" s="9"/>
      <c r="Q90" s="9"/>
      <c r="R90" s="9"/>
      <c r="S90" s="9"/>
      <c r="T90" s="9"/>
      <c r="U90" s="9"/>
      <c r="V90" s="9"/>
      <c r="W90" s="9"/>
      <c r="X90" s="9"/>
      <c r="Y90" s="9"/>
      <c r="Z90" s="9"/>
    </row>
    <row r="91" spans="1:26" ht="97.5" customHeight="1" x14ac:dyDescent="0.3">
      <c r="A91" s="21">
        <v>41031000</v>
      </c>
      <c r="B91" s="22" t="s">
        <v>95</v>
      </c>
      <c r="C91" s="42">
        <f>SUM(D91,E91)</f>
        <v>51271300</v>
      </c>
      <c r="D91" s="42">
        <v>51271300</v>
      </c>
      <c r="E91" s="42"/>
      <c r="F91" s="42"/>
    </row>
    <row r="92" spans="1:26" ht="81.75" customHeight="1" x14ac:dyDescent="0.3">
      <c r="A92" s="21">
        <v>41031400</v>
      </c>
      <c r="B92" s="22" t="s">
        <v>141</v>
      </c>
      <c r="C92" s="42">
        <f>D92+E92</f>
        <v>51771811</v>
      </c>
      <c r="D92" s="42"/>
      <c r="E92" s="42">
        <v>51771811</v>
      </c>
      <c r="F92" s="42">
        <v>51771811</v>
      </c>
    </row>
    <row r="93" spans="1:26" ht="81.75" customHeight="1" x14ac:dyDescent="0.3">
      <c r="A93" s="21">
        <v>41032600</v>
      </c>
      <c r="B93" s="22" t="s">
        <v>86</v>
      </c>
      <c r="C93" s="42">
        <f>D93+E93</f>
        <v>11538800</v>
      </c>
      <c r="D93" s="42">
        <v>11538800</v>
      </c>
      <c r="E93" s="42"/>
      <c r="F93" s="42"/>
    </row>
    <row r="94" spans="1:26" ht="81.75" customHeight="1" x14ac:dyDescent="0.3">
      <c r="A94" s="21">
        <v>41033300</v>
      </c>
      <c r="B94" s="22" t="s">
        <v>99</v>
      </c>
      <c r="C94" s="42">
        <f>D94+E94</f>
        <v>40272000</v>
      </c>
      <c r="D94" s="42">
        <v>40272000</v>
      </c>
      <c r="E94" s="42"/>
      <c r="F94" s="42"/>
    </row>
    <row r="95" spans="1:26" ht="56.25" x14ac:dyDescent="0.3">
      <c r="A95" s="21">
        <v>41033500</v>
      </c>
      <c r="B95" s="22" t="s">
        <v>103</v>
      </c>
      <c r="C95" s="42">
        <f>D95+E95</f>
        <v>11538400</v>
      </c>
      <c r="D95" s="42">
        <v>11538400</v>
      </c>
      <c r="E95" s="42"/>
      <c r="F95" s="42"/>
    </row>
    <row r="96" spans="1:26" ht="60.75" customHeight="1" x14ac:dyDescent="0.3">
      <c r="A96" s="21">
        <v>41033600</v>
      </c>
      <c r="B96" s="22" t="s">
        <v>87</v>
      </c>
      <c r="C96" s="42">
        <f>SUM(D96,E96)</f>
        <v>20904800</v>
      </c>
      <c r="D96" s="42">
        <v>20904800</v>
      </c>
      <c r="E96" s="42"/>
      <c r="F96" s="42"/>
    </row>
    <row r="97" spans="1:9" ht="82.5" customHeight="1" x14ac:dyDescent="0.3">
      <c r="A97" s="21">
        <v>41033700</v>
      </c>
      <c r="B97" s="22" t="s">
        <v>88</v>
      </c>
      <c r="C97" s="42">
        <f t="shared" ref="C97:C102" si="1">D97+E97</f>
        <v>1586500</v>
      </c>
      <c r="D97" s="42">
        <v>1586500</v>
      </c>
      <c r="E97" s="42"/>
      <c r="F97" s="42"/>
    </row>
    <row r="98" spans="1:9" ht="75" x14ac:dyDescent="0.3">
      <c r="A98" s="21">
        <v>41033800</v>
      </c>
      <c r="B98" s="22" t="s">
        <v>143</v>
      </c>
      <c r="C98" s="42">
        <f t="shared" si="1"/>
        <v>809500</v>
      </c>
      <c r="D98" s="46">
        <v>809500</v>
      </c>
      <c r="E98" s="46"/>
      <c r="F98" s="46"/>
    </row>
    <row r="99" spans="1:9" ht="43.5" customHeight="1" x14ac:dyDescent="0.3">
      <c r="A99" s="21">
        <v>41033900</v>
      </c>
      <c r="B99" s="22" t="s">
        <v>89</v>
      </c>
      <c r="C99" s="42">
        <f t="shared" si="1"/>
        <v>573735400</v>
      </c>
      <c r="D99" s="42">
        <v>573735400</v>
      </c>
      <c r="E99" s="42"/>
      <c r="F99" s="42"/>
    </row>
    <row r="100" spans="1:9" ht="39.75" customHeight="1" x14ac:dyDescent="0.3">
      <c r="A100" s="21">
        <v>41034200</v>
      </c>
      <c r="B100" s="22" t="s">
        <v>90</v>
      </c>
      <c r="C100" s="42">
        <f t="shared" si="1"/>
        <v>2401509800</v>
      </c>
      <c r="D100" s="42">
        <v>2401509800</v>
      </c>
      <c r="E100" s="42"/>
      <c r="F100" s="42"/>
    </row>
    <row r="101" spans="1:9" ht="131.25" x14ac:dyDescent="0.3">
      <c r="A101" s="21">
        <v>41034400</v>
      </c>
      <c r="B101" s="22" t="s">
        <v>105</v>
      </c>
      <c r="C101" s="42">
        <f t="shared" si="1"/>
        <v>77984900</v>
      </c>
      <c r="D101" s="42">
        <v>77984900</v>
      </c>
      <c r="E101" s="42"/>
      <c r="F101" s="42"/>
    </row>
    <row r="102" spans="1:9" ht="75" x14ac:dyDescent="0.3">
      <c r="A102" s="21">
        <v>41034500</v>
      </c>
      <c r="B102" s="22" t="s">
        <v>126</v>
      </c>
      <c r="C102" s="42">
        <f t="shared" si="1"/>
        <v>12604000</v>
      </c>
      <c r="D102" s="42">
        <v>12604000</v>
      </c>
      <c r="E102" s="42"/>
      <c r="F102" s="42"/>
    </row>
    <row r="103" spans="1:9" ht="131.25" x14ac:dyDescent="0.3">
      <c r="A103" s="21">
        <v>41034900</v>
      </c>
      <c r="B103" s="22" t="s">
        <v>96</v>
      </c>
      <c r="C103" s="42">
        <f>SUM(D103,E103)</f>
        <v>449628300</v>
      </c>
      <c r="D103" s="42"/>
      <c r="E103" s="42">
        <v>449628300</v>
      </c>
      <c r="F103" s="42">
        <f>245283500+184552900</f>
        <v>429836400</v>
      </c>
      <c r="G103" s="10" t="s">
        <v>107</v>
      </c>
    </row>
    <row r="104" spans="1:9" ht="93.75" x14ac:dyDescent="0.3">
      <c r="A104" s="21">
        <v>41035100</v>
      </c>
      <c r="B104" s="22" t="s">
        <v>136</v>
      </c>
      <c r="C104" s="42">
        <f>D104+E104</f>
        <v>11272600</v>
      </c>
      <c r="D104" s="42">
        <v>11272600</v>
      </c>
      <c r="E104" s="42"/>
      <c r="F104" s="42"/>
      <c r="G104" s="10"/>
    </row>
    <row r="105" spans="1:9" ht="58.5" customHeight="1" x14ac:dyDescent="0.3">
      <c r="A105" s="21">
        <v>41035400</v>
      </c>
      <c r="B105" s="22" t="s">
        <v>98</v>
      </c>
      <c r="C105" s="42">
        <f>D105+E105</f>
        <v>32790700</v>
      </c>
      <c r="D105" s="42">
        <v>32790700</v>
      </c>
      <c r="E105" s="42"/>
      <c r="F105" s="42"/>
    </row>
    <row r="106" spans="1:9" ht="231" customHeight="1" x14ac:dyDescent="0.3">
      <c r="A106" s="21">
        <v>41035800</v>
      </c>
      <c r="B106" s="22" t="s">
        <v>106</v>
      </c>
      <c r="C106" s="42">
        <f>SUM(D106,E106)</f>
        <v>131824000</v>
      </c>
      <c r="D106" s="42">
        <v>131824000</v>
      </c>
      <c r="E106" s="42"/>
      <c r="F106" s="42"/>
    </row>
    <row r="107" spans="1:9" ht="373.5" customHeight="1" x14ac:dyDescent="0.3">
      <c r="A107" s="21">
        <v>41036100</v>
      </c>
      <c r="B107" s="22" t="s">
        <v>139</v>
      </c>
      <c r="C107" s="42">
        <f>D107+E107</f>
        <v>10301118</v>
      </c>
      <c r="D107" s="42">
        <v>10301118</v>
      </c>
      <c r="E107" s="42">
        <v>0</v>
      </c>
      <c r="F107" s="42">
        <v>0</v>
      </c>
    </row>
    <row r="108" spans="1:9" ht="308.25" customHeight="1" x14ac:dyDescent="0.3">
      <c r="A108" s="21">
        <v>41036400</v>
      </c>
      <c r="B108" s="22" t="s">
        <v>140</v>
      </c>
      <c r="C108" s="42">
        <f>D108+E108</f>
        <v>1658983</v>
      </c>
      <c r="D108" s="42">
        <v>1658983</v>
      </c>
      <c r="E108" s="42"/>
      <c r="F108" s="42"/>
    </row>
    <row r="109" spans="1:9" ht="75" x14ac:dyDescent="0.3">
      <c r="A109" s="21">
        <v>41037000</v>
      </c>
      <c r="B109" s="22" t="s">
        <v>117</v>
      </c>
      <c r="C109" s="42">
        <f>D109+E109</f>
        <v>65800</v>
      </c>
      <c r="D109" s="42">
        <v>65800</v>
      </c>
      <c r="E109" s="42"/>
      <c r="F109" s="42"/>
    </row>
    <row r="110" spans="1:9" ht="80.25" customHeight="1" x14ac:dyDescent="0.3">
      <c r="A110" s="21">
        <v>41037200</v>
      </c>
      <c r="B110" s="22" t="s">
        <v>129</v>
      </c>
      <c r="C110" s="42">
        <f>D110+E110</f>
        <v>87516200</v>
      </c>
      <c r="D110" s="42">
        <v>87516200</v>
      </c>
      <c r="E110" s="42"/>
      <c r="F110" s="42"/>
      <c r="G110" s="10"/>
      <c r="H110" s="10"/>
      <c r="I110" s="10"/>
    </row>
    <row r="111" spans="1:9" ht="119.25" customHeight="1" x14ac:dyDescent="0.3">
      <c r="A111" s="21">
        <v>41037300</v>
      </c>
      <c r="B111" s="22" t="s">
        <v>97</v>
      </c>
      <c r="C111" s="42">
        <f>D111+E111</f>
        <v>690470900</v>
      </c>
      <c r="D111" s="42"/>
      <c r="E111" s="42">
        <v>690470900</v>
      </c>
      <c r="F111" s="42"/>
      <c r="G111" s="10"/>
      <c r="H111" s="10"/>
      <c r="I111" s="10"/>
    </row>
    <row r="112" spans="1:9" ht="37.5" x14ac:dyDescent="0.3">
      <c r="A112" s="21">
        <v>41050000</v>
      </c>
      <c r="B112" s="22" t="s">
        <v>112</v>
      </c>
      <c r="C112" s="42">
        <f>C118+C116+C117+C113+C115+C136+C114</f>
        <v>100023839</v>
      </c>
      <c r="D112" s="42">
        <f>D118+D116+D117+D113+D115+D136+D114</f>
        <v>29019264</v>
      </c>
      <c r="E112" s="42">
        <f>E118+E116+E117+E113+E115+E136+E114</f>
        <v>71004575</v>
      </c>
      <c r="F112" s="42">
        <f>F118+F116+F117+F113+F115+F136+F114</f>
        <v>71004575</v>
      </c>
      <c r="G112" s="10"/>
      <c r="H112" s="10"/>
      <c r="I112" s="10"/>
    </row>
    <row r="113" spans="1:9" ht="75" x14ac:dyDescent="0.3">
      <c r="A113" s="21">
        <v>41051500</v>
      </c>
      <c r="B113" s="22" t="s">
        <v>118</v>
      </c>
      <c r="C113" s="42">
        <f>D113+E113</f>
        <v>6675600</v>
      </c>
      <c r="D113" s="42">
        <v>6675600</v>
      </c>
      <c r="E113" s="42"/>
      <c r="F113" s="42"/>
      <c r="G113" s="10"/>
      <c r="H113" s="10"/>
      <c r="I113" s="10"/>
    </row>
    <row r="114" spans="1:9" ht="78" customHeight="1" x14ac:dyDescent="0.3">
      <c r="A114" s="21">
        <v>41052300</v>
      </c>
      <c r="B114" s="22" t="s">
        <v>128</v>
      </c>
      <c r="C114" s="42">
        <f>D114+E114</f>
        <v>2330000</v>
      </c>
      <c r="D114" s="42">
        <v>2330000</v>
      </c>
      <c r="E114" s="42"/>
      <c r="F114" s="42"/>
      <c r="G114" s="10"/>
      <c r="H114" s="10"/>
      <c r="I114" s="10"/>
    </row>
    <row r="115" spans="1:9" ht="75" x14ac:dyDescent="0.3">
      <c r="A115" s="21">
        <v>41053300</v>
      </c>
      <c r="B115" s="22" t="s">
        <v>119</v>
      </c>
      <c r="C115" s="42">
        <f>D115+E115</f>
        <v>300000</v>
      </c>
      <c r="D115" s="42">
        <v>300000</v>
      </c>
      <c r="E115" s="42"/>
      <c r="F115" s="42"/>
      <c r="G115" s="10"/>
      <c r="H115" s="10"/>
      <c r="I115" s="10"/>
    </row>
    <row r="116" spans="1:9" ht="112.5" x14ac:dyDescent="0.3">
      <c r="A116" s="21">
        <v>41053500</v>
      </c>
      <c r="B116" s="22" t="s">
        <v>114</v>
      </c>
      <c r="C116" s="42">
        <f>D116+E116</f>
        <v>5046447</v>
      </c>
      <c r="D116" s="42"/>
      <c r="E116" s="42">
        <v>5046447</v>
      </c>
      <c r="F116" s="42">
        <v>5046447</v>
      </c>
      <c r="G116" s="10"/>
      <c r="H116" s="10"/>
      <c r="I116" s="10"/>
    </row>
    <row r="117" spans="1:9" ht="37.5" x14ac:dyDescent="0.3">
      <c r="A117" s="21">
        <v>41053700</v>
      </c>
      <c r="B117" s="22" t="s">
        <v>115</v>
      </c>
      <c r="C117" s="42">
        <f>D117+E117</f>
        <v>61983435</v>
      </c>
      <c r="D117" s="42"/>
      <c r="E117" s="42">
        <v>61983435</v>
      </c>
      <c r="F117" s="42">
        <v>61983435</v>
      </c>
      <c r="G117" s="10"/>
      <c r="H117" s="10"/>
      <c r="I117" s="10"/>
    </row>
    <row r="118" spans="1:9" x14ac:dyDescent="0.3">
      <c r="A118" s="21">
        <v>41053900</v>
      </c>
      <c r="B118" s="22" t="s">
        <v>108</v>
      </c>
      <c r="C118" s="42">
        <f>C120+C121+C122+C123+C124+C125+C126+C127+C128+C129+C130+C131+C132+C133+C134+C135</f>
        <v>22253157</v>
      </c>
      <c r="D118" s="42">
        <f>D120+D121+D122+D123+D124+D125+D126+D127+D128+D129+D130+D131+D132+D133+D134+D135</f>
        <v>18278464</v>
      </c>
      <c r="E118" s="42">
        <f>E120+E121+E122+E123+E124+E125+E126+E127+E128+E129+E130+E131+E132+E133+E134+E135</f>
        <v>3974693</v>
      </c>
      <c r="F118" s="42">
        <f>F120+F121+F122+F123+F124+F125+F126+F127+F128+F129+F130+F131+F132+F133+F134+F135</f>
        <v>3974693</v>
      </c>
      <c r="G118" s="10"/>
      <c r="H118" s="10"/>
      <c r="I118" s="10"/>
    </row>
    <row r="119" spans="1:9" x14ac:dyDescent="0.3">
      <c r="A119" s="21"/>
      <c r="B119" s="22" t="s">
        <v>109</v>
      </c>
      <c r="C119" s="42">
        <f t="shared" ref="C119:C129" si="2">D119+E119</f>
        <v>0</v>
      </c>
      <c r="D119" s="42"/>
      <c r="E119" s="42"/>
      <c r="F119" s="42"/>
      <c r="G119" s="10"/>
      <c r="H119" s="10"/>
      <c r="I119" s="10"/>
    </row>
    <row r="120" spans="1:9" ht="80.25" customHeight="1" x14ac:dyDescent="0.3">
      <c r="A120" s="21"/>
      <c r="B120" s="22" t="s">
        <v>110</v>
      </c>
      <c r="C120" s="42">
        <f t="shared" si="2"/>
        <v>2150000</v>
      </c>
      <c r="D120" s="42">
        <v>2150000</v>
      </c>
      <c r="E120" s="42"/>
      <c r="F120" s="42"/>
      <c r="G120" s="10"/>
      <c r="H120" s="10"/>
      <c r="I120" s="10"/>
    </row>
    <row r="121" spans="1:9" ht="80.25" customHeight="1" x14ac:dyDescent="0.3">
      <c r="A121" s="21"/>
      <c r="B121" s="22" t="s">
        <v>111</v>
      </c>
      <c r="C121" s="42">
        <f t="shared" si="2"/>
        <v>2913611</v>
      </c>
      <c r="D121" s="42">
        <v>1188811</v>
      </c>
      <c r="E121" s="42">
        <v>1724800</v>
      </c>
      <c r="F121" s="42">
        <v>1724800</v>
      </c>
      <c r="G121" s="10"/>
      <c r="H121" s="10"/>
      <c r="I121" s="10"/>
    </row>
    <row r="122" spans="1:9" ht="37.5" x14ac:dyDescent="0.3">
      <c r="A122" s="38"/>
      <c r="B122" s="22" t="s">
        <v>116</v>
      </c>
      <c r="C122" s="46">
        <f t="shared" si="2"/>
        <v>1000000</v>
      </c>
      <c r="D122" s="46"/>
      <c r="E122" s="46">
        <v>1000000</v>
      </c>
      <c r="F122" s="46">
        <v>1000000</v>
      </c>
      <c r="G122" s="10"/>
      <c r="H122" s="10"/>
      <c r="I122" s="10"/>
    </row>
    <row r="123" spans="1:9" ht="43.5" customHeight="1" x14ac:dyDescent="0.3">
      <c r="A123" s="38"/>
      <c r="B123" s="22" t="s">
        <v>121</v>
      </c>
      <c r="C123" s="46">
        <f t="shared" si="2"/>
        <v>148500</v>
      </c>
      <c r="D123" s="46">
        <v>0</v>
      </c>
      <c r="E123" s="46">
        <v>148500</v>
      </c>
      <c r="F123" s="46">
        <v>148500</v>
      </c>
      <c r="G123" s="10"/>
      <c r="H123" s="10"/>
      <c r="I123" s="10"/>
    </row>
    <row r="124" spans="1:9" ht="43.5" customHeight="1" x14ac:dyDescent="0.3">
      <c r="A124" s="38"/>
      <c r="B124" s="22" t="s">
        <v>122</v>
      </c>
      <c r="C124" s="46">
        <f t="shared" si="2"/>
        <v>2412370</v>
      </c>
      <c r="D124" s="46">
        <v>1418721</v>
      </c>
      <c r="E124" s="46">
        <v>993649</v>
      </c>
      <c r="F124" s="46">
        <v>993649</v>
      </c>
      <c r="G124" s="10"/>
      <c r="H124" s="10"/>
      <c r="I124" s="10"/>
    </row>
    <row r="125" spans="1:9" ht="81" customHeight="1" x14ac:dyDescent="0.3">
      <c r="A125" s="38"/>
      <c r="B125" s="22" t="s">
        <v>124</v>
      </c>
      <c r="C125" s="46">
        <f t="shared" si="2"/>
        <v>2800000</v>
      </c>
      <c r="D125" s="46">
        <v>2800000</v>
      </c>
      <c r="E125" s="46"/>
      <c r="F125" s="46"/>
      <c r="G125" s="10"/>
      <c r="H125" s="10"/>
      <c r="I125" s="10"/>
    </row>
    <row r="126" spans="1:9" ht="60" customHeight="1" x14ac:dyDescent="0.3">
      <c r="A126" s="38"/>
      <c r="B126" s="22" t="s">
        <v>125</v>
      </c>
      <c r="C126" s="46">
        <f t="shared" si="2"/>
        <v>10000000</v>
      </c>
      <c r="D126" s="46">
        <v>10000000</v>
      </c>
      <c r="E126" s="46"/>
      <c r="F126" s="46"/>
      <c r="G126" s="10"/>
      <c r="H126" s="10"/>
      <c r="I126" s="10"/>
    </row>
    <row r="127" spans="1:9" ht="118.5" customHeight="1" x14ac:dyDescent="0.3">
      <c r="A127" s="38"/>
      <c r="B127" s="23" t="s">
        <v>127</v>
      </c>
      <c r="C127" s="46">
        <f t="shared" si="2"/>
        <v>10800</v>
      </c>
      <c r="D127" s="46">
        <v>10800</v>
      </c>
      <c r="E127" s="46"/>
      <c r="F127" s="46"/>
      <c r="G127" s="10"/>
      <c r="H127" s="10"/>
      <c r="I127" s="10"/>
    </row>
    <row r="128" spans="1:9" ht="112.5" x14ac:dyDescent="0.3">
      <c r="A128" s="38"/>
      <c r="B128" s="23" t="s">
        <v>130</v>
      </c>
      <c r="C128" s="46">
        <f t="shared" si="2"/>
        <v>50000</v>
      </c>
      <c r="D128" s="46">
        <v>50000</v>
      </c>
      <c r="E128" s="46"/>
      <c r="F128" s="46"/>
      <c r="G128" s="10"/>
      <c r="H128" s="10"/>
      <c r="I128" s="10"/>
    </row>
    <row r="129" spans="1:10" ht="56.25" x14ac:dyDescent="0.3">
      <c r="A129" s="38"/>
      <c r="B129" s="23" t="s">
        <v>131</v>
      </c>
      <c r="C129" s="46">
        <f t="shared" si="2"/>
        <v>50000</v>
      </c>
      <c r="D129" s="46">
        <v>50000</v>
      </c>
      <c r="E129" s="46"/>
      <c r="F129" s="46"/>
      <c r="G129" s="10"/>
      <c r="H129" s="10"/>
      <c r="I129" s="10"/>
    </row>
    <row r="130" spans="1:10" ht="56.25" x14ac:dyDescent="0.3">
      <c r="A130" s="38"/>
      <c r="B130" s="23" t="s">
        <v>132</v>
      </c>
      <c r="C130" s="46">
        <f t="shared" ref="C130:C136" si="3">D130+E130</f>
        <v>317876</v>
      </c>
      <c r="D130" s="46">
        <v>210132</v>
      </c>
      <c r="E130" s="46">
        <v>107744</v>
      </c>
      <c r="F130" s="46">
        <v>107744</v>
      </c>
      <c r="G130" s="10"/>
      <c r="H130" s="10"/>
      <c r="I130" s="10"/>
    </row>
    <row r="131" spans="1:10" ht="116.25" customHeight="1" x14ac:dyDescent="0.3">
      <c r="A131" s="38"/>
      <c r="B131" s="23" t="s">
        <v>133</v>
      </c>
      <c r="C131" s="46">
        <f t="shared" si="3"/>
        <v>150000</v>
      </c>
      <c r="D131" s="46">
        <v>150000</v>
      </c>
      <c r="E131" s="46"/>
      <c r="F131" s="46"/>
      <c r="G131" s="10"/>
      <c r="H131" s="10"/>
      <c r="I131" s="10"/>
    </row>
    <row r="132" spans="1:10" ht="93.75" x14ac:dyDescent="0.3">
      <c r="A132" s="48"/>
      <c r="B132" s="52" t="s">
        <v>134</v>
      </c>
      <c r="C132" s="53">
        <f t="shared" si="3"/>
        <v>80000</v>
      </c>
      <c r="D132" s="53">
        <v>80000</v>
      </c>
      <c r="E132" s="53"/>
      <c r="F132" s="53"/>
      <c r="G132" s="10"/>
      <c r="H132" s="10"/>
      <c r="I132" s="10"/>
    </row>
    <row r="133" spans="1:10" ht="56.25" x14ac:dyDescent="0.3">
      <c r="A133" s="49"/>
      <c r="B133" s="50" t="s">
        <v>137</v>
      </c>
      <c r="C133" s="51">
        <f t="shared" si="3"/>
        <v>100000</v>
      </c>
      <c r="D133" s="51">
        <v>100000</v>
      </c>
      <c r="E133" s="51">
        <v>0</v>
      </c>
      <c r="F133" s="51">
        <v>0</v>
      </c>
      <c r="G133" s="10"/>
      <c r="H133" s="10"/>
      <c r="I133" s="10"/>
    </row>
    <row r="134" spans="1:10" ht="75" x14ac:dyDescent="0.3">
      <c r="A134" s="38"/>
      <c r="B134" s="23" t="s">
        <v>142</v>
      </c>
      <c r="C134" s="46">
        <f t="shared" si="3"/>
        <v>50000</v>
      </c>
      <c r="D134" s="46">
        <v>50000</v>
      </c>
      <c r="E134" s="46"/>
      <c r="F134" s="46"/>
      <c r="G134" s="10"/>
      <c r="H134" s="10"/>
      <c r="I134" s="10"/>
    </row>
    <row r="135" spans="1:10" ht="112.5" x14ac:dyDescent="0.3">
      <c r="A135" s="38"/>
      <c r="B135" s="23" t="s">
        <v>144</v>
      </c>
      <c r="C135" s="46">
        <f t="shared" si="3"/>
        <v>20000</v>
      </c>
      <c r="D135" s="46">
        <v>20000</v>
      </c>
      <c r="E135" s="46"/>
      <c r="F135" s="46"/>
      <c r="G135" s="10"/>
      <c r="H135" s="10"/>
      <c r="I135" s="10"/>
    </row>
    <row r="136" spans="1:10" ht="112.5" x14ac:dyDescent="0.3">
      <c r="A136" s="38">
        <v>41054100</v>
      </c>
      <c r="B136" s="22" t="s">
        <v>123</v>
      </c>
      <c r="C136" s="46">
        <f t="shared" si="3"/>
        <v>1435200</v>
      </c>
      <c r="D136" s="46">
        <v>1435200</v>
      </c>
      <c r="E136" s="46"/>
      <c r="F136" s="46"/>
      <c r="G136" s="10"/>
      <c r="H136" s="10"/>
      <c r="I136" s="10"/>
    </row>
    <row r="137" spans="1:10" ht="25.15" customHeight="1" x14ac:dyDescent="0.3">
      <c r="A137" s="29"/>
      <c r="B137" s="30" t="s">
        <v>68</v>
      </c>
      <c r="C137" s="47">
        <f>C80+C81</f>
        <v>18073662658</v>
      </c>
      <c r="D137" s="47">
        <f>D80+D81</f>
        <v>16329342062</v>
      </c>
      <c r="E137" s="47">
        <f>E80+E81</f>
        <v>1744320596</v>
      </c>
      <c r="F137" s="47">
        <f>F80+F81</f>
        <v>552612786</v>
      </c>
      <c r="G137" s="10"/>
      <c r="H137" s="10"/>
      <c r="I137" s="10"/>
      <c r="J137" s="10"/>
    </row>
    <row r="138" spans="1:10" ht="20.25" x14ac:dyDescent="0.3">
      <c r="A138" s="31"/>
      <c r="B138" s="32"/>
      <c r="C138" s="33"/>
      <c r="D138" s="33"/>
      <c r="E138" s="33"/>
      <c r="F138" s="33"/>
    </row>
    <row r="139" spans="1:10" ht="25.5" customHeight="1" x14ac:dyDescent="0.35">
      <c r="A139" s="54" t="s">
        <v>77</v>
      </c>
      <c r="B139" s="54"/>
      <c r="C139" s="39"/>
      <c r="D139" s="40"/>
      <c r="E139" s="55" t="s">
        <v>78</v>
      </c>
      <c r="F139" s="55"/>
    </row>
    <row r="140" spans="1:10" ht="18" customHeight="1" x14ac:dyDescent="0.3">
      <c r="A140" s="11"/>
      <c r="B140" s="11"/>
      <c r="C140" s="10"/>
      <c r="D140" s="10"/>
      <c r="E140" s="10"/>
      <c r="F140" s="10"/>
    </row>
    <row r="141" spans="1:10" x14ac:dyDescent="0.3">
      <c r="A141" s="9"/>
      <c r="B141" s="13"/>
      <c r="C141" s="8"/>
      <c r="D141" s="8"/>
      <c r="E141" s="8"/>
      <c r="F141" s="8"/>
    </row>
    <row r="142" spans="1:10" x14ac:dyDescent="0.3">
      <c r="A142" s="9"/>
      <c r="B142" s="17"/>
      <c r="C142" s="8"/>
      <c r="D142" s="8"/>
      <c r="E142" s="8"/>
      <c r="F142" s="8"/>
    </row>
    <row r="143" spans="1:10" x14ac:dyDescent="0.3">
      <c r="A143" s="9"/>
      <c r="B143" s="9"/>
      <c r="C143" s="12"/>
      <c r="D143" s="12"/>
      <c r="E143" s="12"/>
      <c r="F143" s="12"/>
    </row>
    <row r="144" spans="1:10" x14ac:dyDescent="0.3">
      <c r="A144" s="9"/>
      <c r="B144" s="9"/>
      <c r="C144" s="12"/>
      <c r="D144" s="12"/>
      <c r="E144" s="12"/>
      <c r="F144" s="12"/>
    </row>
    <row r="145" spans="1:6" x14ac:dyDescent="0.3">
      <c r="A145" s="9"/>
      <c r="B145" s="9"/>
      <c r="C145" s="12"/>
      <c r="D145" s="12"/>
      <c r="E145" s="12"/>
      <c r="F145" s="12"/>
    </row>
    <row r="146" spans="1:6" x14ac:dyDescent="0.3">
      <c r="A146" s="9"/>
      <c r="B146" s="9"/>
      <c r="C146" s="12"/>
      <c r="D146" s="12"/>
      <c r="E146" s="12"/>
      <c r="F146" s="12"/>
    </row>
    <row r="147" spans="1:6" x14ac:dyDescent="0.3">
      <c r="A147" s="9"/>
      <c r="B147" s="9"/>
      <c r="C147" s="12"/>
      <c r="D147" s="12"/>
      <c r="E147" s="12"/>
      <c r="F147" s="12"/>
    </row>
    <row r="148" spans="1:6" x14ac:dyDescent="0.3">
      <c r="A148" s="9"/>
      <c r="B148" s="9"/>
      <c r="C148" s="12"/>
      <c r="D148" s="12"/>
      <c r="E148" s="12"/>
      <c r="F148" s="12"/>
    </row>
    <row r="149" spans="1:6" x14ac:dyDescent="0.3">
      <c r="A149" s="9"/>
      <c r="B149" s="9"/>
      <c r="C149" s="12"/>
      <c r="D149" s="12"/>
      <c r="E149" s="12"/>
      <c r="F149" s="12"/>
    </row>
    <row r="150" spans="1:6" x14ac:dyDescent="0.3">
      <c r="A150" s="9"/>
      <c r="B150" s="9"/>
      <c r="C150" s="12"/>
      <c r="D150" s="12"/>
      <c r="E150" s="12"/>
      <c r="F150" s="12"/>
    </row>
    <row r="151" spans="1:6" x14ac:dyDescent="0.3">
      <c r="A151" s="9"/>
      <c r="B151" s="9"/>
      <c r="C151" s="12"/>
      <c r="D151" s="12"/>
      <c r="E151" s="12"/>
      <c r="F151" s="12"/>
    </row>
    <row r="152" spans="1:6" ht="66.75" customHeight="1" x14ac:dyDescent="0.3">
      <c r="A152" s="9"/>
      <c r="B152" s="9"/>
      <c r="C152" s="12"/>
      <c r="D152" s="12"/>
      <c r="E152" s="12"/>
      <c r="F152" s="12"/>
    </row>
    <row r="153" spans="1:6" ht="31.5" customHeight="1" x14ac:dyDescent="0.3">
      <c r="A153" s="9"/>
      <c r="B153" s="9"/>
      <c r="C153" s="12"/>
      <c r="D153" s="12"/>
      <c r="E153" s="12"/>
      <c r="F153" s="12"/>
    </row>
    <row r="154" spans="1:6" ht="78.75" customHeight="1" x14ac:dyDescent="0.3">
      <c r="A154" s="9"/>
      <c r="B154" s="9"/>
      <c r="C154" s="12"/>
      <c r="D154" s="12"/>
      <c r="E154" s="12"/>
      <c r="F154" s="12"/>
    </row>
    <row r="155" spans="1:6" x14ac:dyDescent="0.3">
      <c r="A155" s="9"/>
      <c r="B155" s="9"/>
      <c r="C155" s="12"/>
      <c r="D155" s="12"/>
      <c r="E155" s="12"/>
      <c r="F155" s="12"/>
    </row>
    <row r="156" spans="1:6" ht="40.5" customHeight="1" x14ac:dyDescent="0.3">
      <c r="A156" s="9"/>
      <c r="B156" s="9"/>
      <c r="C156" s="12"/>
      <c r="D156" s="12"/>
      <c r="E156" s="12"/>
      <c r="F156" s="12"/>
    </row>
    <row r="157" spans="1:6" x14ac:dyDescent="0.3">
      <c r="A157" s="9"/>
      <c r="B157" s="9"/>
      <c r="C157" s="12"/>
      <c r="D157" s="12"/>
      <c r="E157" s="12"/>
      <c r="F157" s="12"/>
    </row>
    <row r="158" spans="1:6" x14ac:dyDescent="0.3">
      <c r="A158" s="9"/>
      <c r="B158" s="9"/>
      <c r="C158" s="12"/>
      <c r="D158" s="12"/>
      <c r="E158" s="12"/>
      <c r="F158" s="12"/>
    </row>
    <row r="159" spans="1:6" x14ac:dyDescent="0.3">
      <c r="A159" s="9"/>
      <c r="B159" s="9"/>
      <c r="C159" s="12"/>
      <c r="D159" s="12"/>
      <c r="E159" s="12"/>
      <c r="F159" s="12"/>
    </row>
    <row r="160" spans="1:6" ht="44.25" customHeight="1" x14ac:dyDescent="0.3">
      <c r="A160" s="9"/>
      <c r="B160" s="9"/>
      <c r="C160" s="12"/>
      <c r="D160" s="12"/>
      <c r="E160" s="12"/>
      <c r="F160" s="12"/>
    </row>
    <row r="161" spans="1:6" ht="27.75" customHeight="1" x14ac:dyDescent="0.3">
      <c r="A161" s="9"/>
      <c r="B161" s="9"/>
      <c r="C161" s="12"/>
      <c r="D161" s="12"/>
      <c r="E161" s="12"/>
      <c r="F161" s="12"/>
    </row>
    <row r="162" spans="1:6" ht="63.75" customHeight="1" x14ac:dyDescent="0.3">
      <c r="A162" s="9"/>
      <c r="B162" s="9"/>
      <c r="C162" s="12"/>
      <c r="D162" s="12"/>
      <c r="E162" s="12"/>
      <c r="F162" s="12"/>
    </row>
    <row r="163" spans="1:6" x14ac:dyDescent="0.3">
      <c r="A163" s="9"/>
      <c r="B163" s="9"/>
      <c r="C163" s="12"/>
      <c r="D163" s="12"/>
      <c r="E163" s="12"/>
      <c r="F163" s="12"/>
    </row>
    <row r="164" spans="1:6" x14ac:dyDescent="0.3">
      <c r="A164" s="9"/>
      <c r="B164" s="9"/>
      <c r="C164" s="12"/>
      <c r="D164" s="12"/>
      <c r="E164" s="12"/>
      <c r="F164" s="12"/>
    </row>
    <row r="165" spans="1:6" x14ac:dyDescent="0.3">
      <c r="A165" s="9"/>
      <c r="B165" s="9"/>
      <c r="C165" s="12"/>
      <c r="D165" s="12"/>
      <c r="E165" s="12"/>
      <c r="F165" s="12"/>
    </row>
    <row r="166" spans="1:6" x14ac:dyDescent="0.3">
      <c r="A166" s="9"/>
      <c r="B166" s="9"/>
      <c r="C166" s="12"/>
      <c r="D166" s="12"/>
      <c r="E166" s="12"/>
      <c r="F166" s="12"/>
    </row>
    <row r="167" spans="1:6" x14ac:dyDescent="0.3">
      <c r="A167" s="9"/>
      <c r="B167" s="9"/>
      <c r="C167" s="12"/>
      <c r="D167" s="12"/>
      <c r="E167" s="12"/>
      <c r="F167" s="12"/>
    </row>
    <row r="168" spans="1:6" x14ac:dyDescent="0.3">
      <c r="A168" s="9"/>
      <c r="B168" s="9"/>
      <c r="C168" s="12"/>
      <c r="D168" s="12"/>
      <c r="E168" s="12"/>
      <c r="F168" s="12"/>
    </row>
    <row r="169" spans="1:6" x14ac:dyDescent="0.3">
      <c r="A169" s="9"/>
      <c r="B169" s="9"/>
      <c r="C169" s="12"/>
      <c r="D169" s="12"/>
      <c r="E169" s="12"/>
      <c r="F169" s="12"/>
    </row>
    <row r="170" spans="1:6" x14ac:dyDescent="0.3">
      <c r="A170" s="9"/>
      <c r="B170" s="9"/>
      <c r="C170" s="12"/>
      <c r="D170" s="12"/>
      <c r="E170" s="12"/>
      <c r="F170" s="12"/>
    </row>
    <row r="171" spans="1:6" x14ac:dyDescent="0.3">
      <c r="A171" s="9"/>
      <c r="B171" s="9"/>
      <c r="C171" s="12"/>
      <c r="D171" s="12"/>
      <c r="E171" s="12"/>
      <c r="F171" s="12"/>
    </row>
    <row r="172" spans="1:6" s="14" customFormat="1" ht="21" customHeight="1" x14ac:dyDescent="0.3">
      <c r="A172" s="9"/>
      <c r="B172" s="9"/>
      <c r="C172" s="12"/>
      <c r="D172" s="12"/>
      <c r="E172" s="12"/>
      <c r="F172" s="12"/>
    </row>
    <row r="173" spans="1:6" s="14" customFormat="1" ht="21" customHeight="1" x14ac:dyDescent="0.3">
      <c r="A173" s="9"/>
      <c r="B173" s="9"/>
      <c r="C173" s="12"/>
      <c r="D173" s="12"/>
      <c r="E173" s="12"/>
      <c r="F173" s="12"/>
    </row>
    <row r="174" spans="1:6" s="14" customFormat="1" ht="21" customHeight="1" x14ac:dyDescent="0.3">
      <c r="A174" s="9"/>
      <c r="B174" s="9"/>
      <c r="C174" s="12"/>
      <c r="D174" s="12"/>
      <c r="E174" s="12"/>
      <c r="F174" s="12"/>
    </row>
    <row r="175" spans="1:6" s="15" customFormat="1" ht="23.25" customHeight="1" x14ac:dyDescent="0.2">
      <c r="A175" s="9"/>
      <c r="B175" s="9"/>
      <c r="C175" s="12"/>
      <c r="D175" s="12"/>
      <c r="E175" s="12"/>
      <c r="F175" s="12"/>
    </row>
    <row r="176" spans="1:6" ht="19.5" customHeight="1" x14ac:dyDescent="0.3">
      <c r="A176" s="9"/>
      <c r="B176" s="9"/>
      <c r="C176" s="12"/>
      <c r="D176" s="12"/>
      <c r="E176" s="12"/>
      <c r="F176" s="12"/>
    </row>
    <row r="177" spans="1:6" ht="19.5" customHeight="1" x14ac:dyDescent="0.3">
      <c r="A177" s="9"/>
      <c r="B177" s="9"/>
      <c r="C177" s="12"/>
      <c r="D177" s="12"/>
      <c r="E177" s="12"/>
      <c r="F177" s="12"/>
    </row>
    <row r="178" spans="1:6" ht="19.5" customHeight="1" x14ac:dyDescent="0.3">
      <c r="A178" s="9"/>
      <c r="B178" s="9"/>
      <c r="C178" s="12"/>
      <c r="D178" s="12"/>
      <c r="E178" s="12"/>
      <c r="F178" s="12"/>
    </row>
    <row r="179" spans="1:6" ht="19.5" customHeight="1" x14ac:dyDescent="0.3"/>
    <row r="180" spans="1:6" ht="19.5" customHeight="1" x14ac:dyDescent="0.3">
      <c r="B180" s="16"/>
      <c r="D180" s="16"/>
      <c r="E180" s="16"/>
      <c r="F180" s="1"/>
    </row>
    <row r="181" spans="1:6" ht="19.5" customHeight="1" x14ac:dyDescent="0.3">
      <c r="F181" s="1"/>
    </row>
    <row r="182" spans="1:6" ht="19.5" customHeight="1" x14ac:dyDescent="0.3">
      <c r="F182" s="1"/>
    </row>
    <row r="183" spans="1:6" ht="19.5" customHeight="1" x14ac:dyDescent="0.3">
      <c r="F183" s="1"/>
    </row>
    <row r="184" spans="1:6" ht="19.5" customHeight="1" x14ac:dyDescent="0.3">
      <c r="F184" s="1"/>
    </row>
    <row r="185" spans="1:6" ht="19.5" customHeight="1" x14ac:dyDescent="0.3">
      <c r="F185" s="1"/>
    </row>
    <row r="186" spans="1:6" ht="19.5" customHeight="1" x14ac:dyDescent="0.3">
      <c r="F186" s="1"/>
    </row>
    <row r="187" spans="1:6" ht="19.5" customHeight="1" x14ac:dyDescent="0.3">
      <c r="F187" s="1"/>
    </row>
    <row r="188" spans="1:6" ht="19.5" customHeight="1" x14ac:dyDescent="0.3">
      <c r="F188" s="1"/>
    </row>
    <row r="189" spans="1:6" ht="19.5" customHeight="1" x14ac:dyDescent="0.3">
      <c r="F189" s="1"/>
    </row>
    <row r="190" spans="1:6" ht="19.5" customHeight="1" x14ac:dyDescent="0.3">
      <c r="F190" s="1"/>
    </row>
    <row r="191" spans="1:6" ht="19.5" customHeight="1" x14ac:dyDescent="0.3">
      <c r="F191" s="1"/>
    </row>
    <row r="192" spans="1:6" ht="19.5" customHeight="1" x14ac:dyDescent="0.3">
      <c r="F192" s="1"/>
    </row>
    <row r="193" spans="3:6" ht="19.5" customHeight="1" x14ac:dyDescent="0.3">
      <c r="F193" s="1"/>
    </row>
    <row r="194" spans="3:6" ht="19.5" customHeight="1" x14ac:dyDescent="0.3">
      <c r="F194" s="1"/>
    </row>
    <row r="195" spans="3:6" ht="19.5" customHeight="1" x14ac:dyDescent="0.3">
      <c r="F195" s="1"/>
    </row>
    <row r="196" spans="3:6" ht="19.5" customHeight="1" x14ac:dyDescent="0.3">
      <c r="C196" s="1"/>
      <c r="D196" s="1"/>
      <c r="E196" s="1"/>
      <c r="F196" s="1"/>
    </row>
    <row r="197" spans="3:6" ht="19.5" customHeight="1" x14ac:dyDescent="0.3">
      <c r="C197" s="1"/>
      <c r="D197" s="1"/>
      <c r="E197" s="1"/>
      <c r="F197" s="1"/>
    </row>
    <row r="198" spans="3:6" ht="19.5" customHeight="1" x14ac:dyDescent="0.3">
      <c r="C198" s="1"/>
      <c r="D198" s="1"/>
      <c r="E198" s="1"/>
      <c r="F198" s="1"/>
    </row>
    <row r="199" spans="3:6" ht="19.5" customHeight="1" x14ac:dyDescent="0.3">
      <c r="C199" s="1"/>
      <c r="D199" s="1"/>
      <c r="E199" s="1"/>
      <c r="F199" s="1"/>
    </row>
    <row r="201" spans="3:6" ht="19.5" customHeight="1" x14ac:dyDescent="0.3">
      <c r="C201" s="1"/>
      <c r="D201" s="1"/>
      <c r="E201" s="1"/>
      <c r="F201" s="1"/>
    </row>
    <row r="202" spans="3:6" ht="19.5" customHeight="1" x14ac:dyDescent="0.3">
      <c r="C202" s="1"/>
      <c r="D202" s="1"/>
      <c r="E202" s="1"/>
      <c r="F202" s="1"/>
    </row>
    <row r="203" spans="3:6" ht="19.5" customHeight="1" x14ac:dyDescent="0.3">
      <c r="C203" s="1"/>
      <c r="D203" s="1"/>
      <c r="E203" s="1"/>
      <c r="F203" s="1"/>
    </row>
    <row r="204" spans="3:6" ht="19.5" customHeight="1" x14ac:dyDescent="0.3">
      <c r="C204" s="1"/>
      <c r="D204" s="1"/>
      <c r="E204" s="1"/>
      <c r="F204" s="1"/>
    </row>
    <row r="205" spans="3:6" ht="19.5" customHeight="1" x14ac:dyDescent="0.3">
      <c r="C205" s="1"/>
      <c r="D205" s="1"/>
      <c r="E205" s="1"/>
      <c r="F205" s="1"/>
    </row>
    <row r="206" spans="3:6" ht="19.5" customHeight="1" x14ac:dyDescent="0.3">
      <c r="C206" s="1"/>
      <c r="D206" s="1"/>
      <c r="E206" s="1"/>
      <c r="F206" s="1"/>
    </row>
    <row r="207" spans="3:6" ht="19.5" customHeight="1" x14ac:dyDescent="0.3">
      <c r="C207" s="1"/>
      <c r="D207" s="1"/>
      <c r="E207" s="1"/>
      <c r="F207" s="1"/>
    </row>
    <row r="208" spans="3:6" ht="19.5" customHeight="1" x14ac:dyDescent="0.3">
      <c r="C208" s="1"/>
      <c r="D208" s="1"/>
      <c r="E208" s="1"/>
      <c r="F208" s="1"/>
    </row>
    <row r="209" spans="3:6" ht="19.5" customHeight="1" x14ac:dyDescent="0.3">
      <c r="C209" s="1"/>
      <c r="D209" s="1"/>
      <c r="E209" s="1"/>
      <c r="F209" s="1"/>
    </row>
    <row r="210" spans="3:6" ht="19.5" customHeight="1" x14ac:dyDescent="0.3">
      <c r="C210" s="1"/>
      <c r="D210" s="1"/>
      <c r="E210" s="1"/>
      <c r="F210" s="1"/>
    </row>
    <row r="211" spans="3:6" ht="19.5" customHeight="1" x14ac:dyDescent="0.3">
      <c r="C211" s="1"/>
      <c r="D211" s="1"/>
      <c r="E211" s="1"/>
      <c r="F211" s="1"/>
    </row>
    <row r="212" spans="3:6" ht="19.5" customHeight="1" x14ac:dyDescent="0.3">
      <c r="C212" s="1"/>
      <c r="D212" s="1"/>
      <c r="E212" s="1"/>
      <c r="F212" s="1"/>
    </row>
    <row r="213" spans="3:6" ht="19.5" customHeight="1" x14ac:dyDescent="0.3">
      <c r="C213" s="1"/>
      <c r="D213" s="1"/>
      <c r="E213" s="1"/>
      <c r="F213" s="1"/>
    </row>
    <row r="214" spans="3:6" ht="19.5" customHeight="1" x14ac:dyDescent="0.3">
      <c r="C214" s="1"/>
      <c r="D214" s="1"/>
      <c r="E214" s="1"/>
      <c r="F214" s="1"/>
    </row>
    <row r="215" spans="3:6" ht="19.5" customHeight="1" x14ac:dyDescent="0.3">
      <c r="C215" s="1"/>
      <c r="D215" s="1"/>
      <c r="E215" s="1"/>
      <c r="F215" s="1"/>
    </row>
    <row r="216" spans="3:6" ht="19.5" customHeight="1" x14ac:dyDescent="0.3">
      <c r="C216" s="1"/>
      <c r="D216" s="1"/>
      <c r="E216" s="1"/>
      <c r="F216" s="1"/>
    </row>
    <row r="217" spans="3:6" ht="19.5" customHeight="1" x14ac:dyDescent="0.3">
      <c r="C217" s="1"/>
      <c r="D217" s="1"/>
      <c r="E217" s="1"/>
      <c r="F217" s="1"/>
    </row>
    <row r="218" spans="3:6" ht="19.5" customHeight="1" x14ac:dyDescent="0.3">
      <c r="C218" s="1"/>
      <c r="D218" s="1"/>
      <c r="E218" s="1"/>
      <c r="F218" s="1"/>
    </row>
    <row r="219" spans="3:6" ht="19.5" customHeight="1" x14ac:dyDescent="0.3">
      <c r="C219" s="1"/>
      <c r="D219" s="1"/>
      <c r="E219" s="1"/>
      <c r="F219" s="1"/>
    </row>
    <row r="220" spans="3:6" ht="19.5" customHeight="1" x14ac:dyDescent="0.3">
      <c r="C220" s="1"/>
      <c r="D220" s="1"/>
      <c r="E220" s="1"/>
      <c r="F220" s="1"/>
    </row>
    <row r="221" spans="3:6" ht="19.5" customHeight="1" x14ac:dyDescent="0.3">
      <c r="C221" s="1"/>
      <c r="D221" s="1"/>
      <c r="E221" s="1"/>
      <c r="F221" s="1"/>
    </row>
    <row r="222" spans="3:6" ht="19.5" customHeight="1" x14ac:dyDescent="0.3">
      <c r="C222" s="1"/>
      <c r="D222" s="1"/>
      <c r="E222" s="1"/>
      <c r="F222" s="1"/>
    </row>
    <row r="223" spans="3:6" ht="19.5" customHeight="1" x14ac:dyDescent="0.3">
      <c r="C223" s="1"/>
      <c r="D223" s="1"/>
      <c r="E223" s="1"/>
      <c r="F223" s="1"/>
    </row>
    <row r="224" spans="3:6" ht="19.5" customHeight="1" x14ac:dyDescent="0.3">
      <c r="C224" s="1"/>
      <c r="D224" s="1"/>
      <c r="E224" s="1"/>
      <c r="F224" s="1"/>
    </row>
    <row r="229" spans="3:6" ht="59.25" customHeight="1" x14ac:dyDescent="0.3">
      <c r="C229" s="1"/>
      <c r="D229" s="1"/>
      <c r="E229" s="1"/>
      <c r="F229" s="1"/>
    </row>
    <row r="234" spans="3:6" ht="229.5" hidden="1" customHeight="1" x14ac:dyDescent="0.3">
      <c r="C234" s="1"/>
      <c r="D234" s="1"/>
      <c r="E234" s="1"/>
      <c r="F234" s="1"/>
    </row>
    <row r="243" spans="3:6" ht="20.25" customHeight="1" x14ac:dyDescent="0.3">
      <c r="C243" s="1"/>
      <c r="D243" s="1"/>
      <c r="E243" s="1"/>
      <c r="F243" s="1"/>
    </row>
    <row r="244" spans="3:6" ht="229.5" hidden="1" customHeight="1" x14ac:dyDescent="0.3">
      <c r="C244" s="1"/>
      <c r="D244" s="1"/>
      <c r="E244" s="1"/>
      <c r="F244" s="1"/>
    </row>
    <row r="245" spans="3:6" ht="229.5" hidden="1" customHeight="1" x14ac:dyDescent="0.3">
      <c r="C245" s="1"/>
      <c r="D245" s="1"/>
      <c r="E245" s="1"/>
      <c r="F245" s="1"/>
    </row>
    <row r="246" spans="3:6" ht="19.5" customHeight="1" x14ac:dyDescent="0.3">
      <c r="C246" s="1"/>
      <c r="D246" s="1"/>
      <c r="E246" s="1"/>
      <c r="F246" s="1"/>
    </row>
    <row r="247" spans="3:6" ht="19.5" customHeight="1" x14ac:dyDescent="0.3">
      <c r="C247" s="1"/>
      <c r="D247" s="1"/>
      <c r="E247" s="1"/>
      <c r="F247" s="1"/>
    </row>
    <row r="248" spans="3:6" ht="19.5" customHeight="1" x14ac:dyDescent="0.3">
      <c r="C248" s="1"/>
      <c r="D248" s="1"/>
      <c r="E248" s="1"/>
      <c r="F248" s="1"/>
    </row>
    <row r="249" spans="3:6" ht="19.5" customHeight="1" x14ac:dyDescent="0.3">
      <c r="C249" s="1"/>
      <c r="D249" s="1"/>
      <c r="E249" s="1"/>
      <c r="F249" s="1"/>
    </row>
    <row r="250" spans="3:6" ht="19.5" customHeight="1" x14ac:dyDescent="0.3">
      <c r="C250" s="1"/>
      <c r="D250" s="1"/>
      <c r="E250" s="1"/>
      <c r="F250" s="1"/>
    </row>
    <row r="251" spans="3:6" ht="19.5" customHeight="1" x14ac:dyDescent="0.3">
      <c r="C251" s="1"/>
      <c r="D251" s="1"/>
      <c r="E251" s="1"/>
      <c r="F251" s="1"/>
    </row>
    <row r="252" spans="3:6" ht="19.5" customHeight="1" x14ac:dyDescent="0.3">
      <c r="C252" s="1"/>
      <c r="D252" s="1"/>
      <c r="E252" s="1"/>
      <c r="F252" s="1"/>
    </row>
    <row r="253" spans="3:6" ht="19.5" customHeight="1" x14ac:dyDescent="0.3">
      <c r="C253" s="1"/>
      <c r="D253" s="1"/>
      <c r="E253" s="1"/>
      <c r="F253" s="1"/>
    </row>
    <row r="254" spans="3:6" ht="19.5" customHeight="1" x14ac:dyDescent="0.3">
      <c r="C254" s="1"/>
      <c r="D254" s="1"/>
      <c r="E254" s="1"/>
      <c r="F254" s="1"/>
    </row>
    <row r="255" spans="3:6" ht="19.5" customHeight="1" x14ac:dyDescent="0.3">
      <c r="C255" s="1"/>
      <c r="D255" s="1"/>
      <c r="E255" s="1"/>
      <c r="F255" s="1"/>
    </row>
    <row r="256" spans="3:6" ht="19.5" customHeight="1" x14ac:dyDescent="0.3">
      <c r="C256" s="1"/>
      <c r="D256" s="1"/>
      <c r="E256" s="1"/>
      <c r="F256" s="1"/>
    </row>
    <row r="257" spans="3:6" ht="19.5" customHeight="1" x14ac:dyDescent="0.3">
      <c r="C257" s="1"/>
      <c r="D257" s="1"/>
      <c r="E257" s="1"/>
      <c r="F257" s="1"/>
    </row>
    <row r="258" spans="3:6" ht="19.5" customHeight="1" x14ac:dyDescent="0.3">
      <c r="C258" s="1"/>
      <c r="D258" s="1"/>
      <c r="E258" s="1"/>
      <c r="F258" s="1"/>
    </row>
    <row r="259" spans="3:6" ht="19.5" customHeight="1" x14ac:dyDescent="0.3">
      <c r="C259" s="1"/>
      <c r="D259" s="1"/>
      <c r="E259" s="1"/>
      <c r="F259" s="1"/>
    </row>
    <row r="260" spans="3:6" ht="19.5" customHeight="1" x14ac:dyDescent="0.3">
      <c r="C260" s="1"/>
      <c r="D260" s="1"/>
      <c r="E260" s="1"/>
      <c r="F260" s="1"/>
    </row>
    <row r="261" spans="3:6" ht="19.5" customHeight="1" x14ac:dyDescent="0.3">
      <c r="C261" s="1"/>
      <c r="D261" s="1"/>
      <c r="E261" s="1"/>
      <c r="F261" s="1"/>
    </row>
    <row r="262" spans="3:6" ht="19.5" customHeight="1" x14ac:dyDescent="0.3">
      <c r="C262" s="1"/>
      <c r="D262" s="1"/>
      <c r="E262" s="1"/>
      <c r="F262" s="1"/>
    </row>
    <row r="263" spans="3:6" ht="19.5" customHeight="1" x14ac:dyDescent="0.3">
      <c r="C263" s="1"/>
      <c r="D263" s="1"/>
      <c r="E263" s="1"/>
      <c r="F263" s="1"/>
    </row>
    <row r="264" spans="3:6" ht="19.5" customHeight="1" x14ac:dyDescent="0.3">
      <c r="C264" s="1"/>
      <c r="D264" s="1"/>
      <c r="E264" s="1"/>
      <c r="F264" s="1"/>
    </row>
    <row r="265" spans="3:6" ht="19.5" customHeight="1" x14ac:dyDescent="0.3">
      <c r="C265" s="1"/>
      <c r="D265" s="1"/>
      <c r="E265" s="1"/>
      <c r="F265" s="1"/>
    </row>
    <row r="266" spans="3:6" ht="19.5" customHeight="1" x14ac:dyDescent="0.3">
      <c r="C266" s="1"/>
      <c r="D266" s="1"/>
      <c r="E266" s="1"/>
      <c r="F266" s="1"/>
    </row>
    <row r="267" spans="3:6" ht="19.5" customHeight="1" x14ac:dyDescent="0.3">
      <c r="C267" s="1"/>
      <c r="D267" s="1"/>
      <c r="E267" s="1"/>
      <c r="F267" s="1"/>
    </row>
    <row r="268" spans="3:6" ht="19.5" customHeight="1" x14ac:dyDescent="0.3">
      <c r="C268" s="1"/>
      <c r="D268" s="1"/>
      <c r="E268" s="1"/>
      <c r="F268" s="1"/>
    </row>
    <row r="269" spans="3:6" ht="19.5" customHeight="1" x14ac:dyDescent="0.3">
      <c r="C269" s="1"/>
      <c r="D269" s="1"/>
      <c r="E269" s="1"/>
      <c r="F269" s="1"/>
    </row>
    <row r="270" spans="3:6" ht="39.75" customHeight="1" x14ac:dyDescent="0.3">
      <c r="C270" s="1"/>
      <c r="D270" s="1"/>
      <c r="E270" s="1"/>
      <c r="F270" s="1"/>
    </row>
    <row r="271" spans="3:6" ht="19.5" customHeight="1" x14ac:dyDescent="0.3">
      <c r="C271" s="1"/>
      <c r="D271" s="1"/>
      <c r="E271" s="1"/>
      <c r="F271" s="1"/>
    </row>
    <row r="272" spans="3:6" ht="19.5" customHeight="1" x14ac:dyDescent="0.3">
      <c r="C272" s="1"/>
      <c r="D272" s="1"/>
      <c r="E272" s="1"/>
      <c r="F272" s="1"/>
    </row>
    <row r="273" spans="3:6" ht="19.5" customHeight="1" x14ac:dyDescent="0.3">
      <c r="C273" s="1"/>
      <c r="D273" s="1"/>
      <c r="E273" s="1"/>
      <c r="F273" s="1"/>
    </row>
    <row r="274" spans="3:6" ht="19.5" customHeight="1" x14ac:dyDescent="0.3">
      <c r="C274" s="1"/>
      <c r="D274" s="1"/>
      <c r="E274" s="1"/>
      <c r="F274" s="1"/>
    </row>
    <row r="275" spans="3:6" ht="19.5" customHeight="1" x14ac:dyDescent="0.3">
      <c r="C275" s="1"/>
      <c r="D275" s="1"/>
      <c r="E275" s="1"/>
      <c r="F275" s="1"/>
    </row>
    <row r="276" spans="3:6" ht="19.5" customHeight="1" x14ac:dyDescent="0.3">
      <c r="C276" s="1"/>
      <c r="D276" s="1"/>
      <c r="E276" s="1"/>
      <c r="F276" s="1"/>
    </row>
    <row r="277" spans="3:6" ht="19.5" customHeight="1" x14ac:dyDescent="0.3">
      <c r="C277" s="1"/>
      <c r="D277" s="1"/>
      <c r="E277" s="1"/>
      <c r="F277" s="1"/>
    </row>
    <row r="278" spans="3:6" ht="19.5" customHeight="1" x14ac:dyDescent="0.3">
      <c r="C278" s="1"/>
      <c r="D278" s="1"/>
      <c r="E278" s="1"/>
      <c r="F278" s="1"/>
    </row>
    <row r="279" spans="3:6" ht="19.5" customHeight="1" x14ac:dyDescent="0.3">
      <c r="C279" s="1"/>
      <c r="D279" s="1"/>
      <c r="E279" s="1"/>
      <c r="F279" s="1"/>
    </row>
    <row r="280" spans="3:6" ht="19.5" customHeight="1" x14ac:dyDescent="0.3">
      <c r="C280" s="1"/>
      <c r="D280" s="1"/>
      <c r="E280" s="1"/>
      <c r="F280" s="1"/>
    </row>
    <row r="281" spans="3:6" ht="19.5" customHeight="1" x14ac:dyDescent="0.3">
      <c r="C281" s="1"/>
      <c r="D281" s="1"/>
      <c r="E281" s="1"/>
      <c r="F281" s="1"/>
    </row>
    <row r="282" spans="3:6" ht="19.5" customHeight="1" x14ac:dyDescent="0.3">
      <c r="C282" s="1"/>
      <c r="D282" s="1"/>
      <c r="E282" s="1"/>
      <c r="F282" s="1"/>
    </row>
    <row r="283" spans="3:6" ht="19.5" customHeight="1" x14ac:dyDescent="0.3">
      <c r="C283" s="1"/>
      <c r="D283" s="1"/>
      <c r="E283" s="1"/>
      <c r="F283" s="1"/>
    </row>
    <row r="284" spans="3:6" ht="19.5" customHeight="1" x14ac:dyDescent="0.3">
      <c r="C284" s="1"/>
      <c r="D284" s="1"/>
      <c r="E284" s="1"/>
      <c r="F284" s="1"/>
    </row>
    <row r="285" spans="3:6" ht="19.5" customHeight="1" x14ac:dyDescent="0.3">
      <c r="C285" s="1"/>
      <c r="D285" s="1"/>
      <c r="E285" s="1"/>
      <c r="F285" s="1"/>
    </row>
    <row r="286" spans="3:6" ht="19.5" customHeight="1" x14ac:dyDescent="0.3">
      <c r="C286" s="1"/>
      <c r="D286" s="1"/>
      <c r="E286" s="1"/>
      <c r="F286" s="1"/>
    </row>
    <row r="287" spans="3:6" ht="19.5" customHeight="1" x14ac:dyDescent="0.3">
      <c r="C287" s="1"/>
      <c r="D287" s="1"/>
      <c r="E287" s="1"/>
      <c r="F287" s="1"/>
    </row>
    <row r="288" spans="3:6" ht="19.5" customHeight="1" x14ac:dyDescent="0.3">
      <c r="C288" s="1"/>
      <c r="D288" s="1"/>
      <c r="E288" s="1"/>
      <c r="F288" s="1"/>
    </row>
    <row r="289" spans="3:6" ht="19.5" customHeight="1" x14ac:dyDescent="0.3">
      <c r="C289" s="1"/>
      <c r="D289" s="1"/>
      <c r="E289" s="1"/>
      <c r="F289" s="1"/>
    </row>
    <row r="290" spans="3:6" ht="19.5" customHeight="1" x14ac:dyDescent="0.3">
      <c r="C290" s="1"/>
      <c r="D290" s="1"/>
      <c r="E290" s="1"/>
      <c r="F290" s="1"/>
    </row>
    <row r="291" spans="3:6" ht="19.5" customHeight="1" x14ac:dyDescent="0.3">
      <c r="C291" s="1"/>
      <c r="D291" s="1"/>
      <c r="E291" s="1"/>
      <c r="F291" s="1"/>
    </row>
    <row r="292" spans="3:6" ht="19.5" customHeight="1" x14ac:dyDescent="0.3">
      <c r="C292" s="1"/>
      <c r="D292" s="1"/>
      <c r="E292" s="1"/>
      <c r="F292" s="1"/>
    </row>
    <row r="293" spans="3:6" ht="19.5" customHeight="1" x14ac:dyDescent="0.3">
      <c r="C293" s="1"/>
      <c r="D293" s="1"/>
      <c r="E293" s="1"/>
      <c r="F293" s="1"/>
    </row>
    <row r="294" spans="3:6" ht="19.5" customHeight="1" x14ac:dyDescent="0.3">
      <c r="C294" s="1"/>
      <c r="D294" s="1"/>
      <c r="E294" s="1"/>
      <c r="F294" s="1"/>
    </row>
    <row r="295" spans="3:6" ht="39.75" customHeight="1" x14ac:dyDescent="0.3">
      <c r="C295" s="1"/>
      <c r="D295" s="1"/>
      <c r="E295" s="1"/>
      <c r="F295" s="1"/>
    </row>
    <row r="296" spans="3:6" ht="19.5" customHeight="1" x14ac:dyDescent="0.3">
      <c r="C296" s="1"/>
      <c r="D296" s="1"/>
      <c r="E296" s="1"/>
      <c r="F296" s="1"/>
    </row>
    <row r="297" spans="3:6" ht="19.5" customHeight="1" x14ac:dyDescent="0.3">
      <c r="C297" s="1"/>
      <c r="D297" s="1"/>
      <c r="E297" s="1"/>
      <c r="F297" s="1"/>
    </row>
    <row r="298" spans="3:6" ht="19.5" customHeight="1" x14ac:dyDescent="0.3">
      <c r="C298" s="1"/>
      <c r="D298" s="1"/>
      <c r="E298" s="1"/>
      <c r="F298" s="1"/>
    </row>
    <row r="299" spans="3:6" ht="19.5" customHeight="1" x14ac:dyDescent="0.3">
      <c r="C299" s="1"/>
      <c r="D299" s="1"/>
      <c r="E299" s="1"/>
      <c r="F299" s="1"/>
    </row>
    <row r="300" spans="3:6" ht="19.5" customHeight="1" x14ac:dyDescent="0.3">
      <c r="C300" s="1"/>
      <c r="D300" s="1"/>
      <c r="E300" s="1"/>
      <c r="F300" s="1"/>
    </row>
    <row r="301" spans="3:6" ht="19.5" customHeight="1" x14ac:dyDescent="0.3">
      <c r="C301" s="1"/>
      <c r="D301" s="1"/>
      <c r="E301" s="1"/>
      <c r="F301" s="1"/>
    </row>
    <row r="302" spans="3:6" ht="19.5" customHeight="1" x14ac:dyDescent="0.3">
      <c r="C302" s="1"/>
      <c r="D302" s="1"/>
      <c r="E302" s="1"/>
      <c r="F302" s="1"/>
    </row>
    <row r="303" spans="3:6" ht="19.5" customHeight="1" x14ac:dyDescent="0.3">
      <c r="C303" s="1"/>
      <c r="D303" s="1"/>
      <c r="E303" s="1"/>
      <c r="F303" s="1"/>
    </row>
    <row r="304" spans="3:6" ht="19.5" customHeight="1" x14ac:dyDescent="0.3">
      <c r="C304" s="1"/>
      <c r="D304" s="1"/>
      <c r="E304" s="1"/>
      <c r="F304" s="1"/>
    </row>
    <row r="305" spans="3:6" ht="19.5" customHeight="1" x14ac:dyDescent="0.3">
      <c r="C305" s="1"/>
      <c r="D305" s="1"/>
      <c r="E305" s="1"/>
      <c r="F305" s="1"/>
    </row>
    <row r="306" spans="3:6" ht="19.5" customHeight="1" x14ac:dyDescent="0.3">
      <c r="C306" s="1"/>
      <c r="D306" s="1"/>
      <c r="E306" s="1"/>
      <c r="F306" s="1"/>
    </row>
    <row r="307" spans="3:6" ht="19.5" customHeight="1" x14ac:dyDescent="0.3">
      <c r="C307" s="1"/>
      <c r="D307" s="1"/>
      <c r="E307" s="1"/>
      <c r="F307" s="1"/>
    </row>
    <row r="308" spans="3:6" ht="75.75" customHeight="1" x14ac:dyDescent="0.3">
      <c r="C308" s="1"/>
      <c r="D308" s="1"/>
      <c r="E308" s="1"/>
      <c r="F308" s="1"/>
    </row>
    <row r="311" spans="3:6" ht="115.5" customHeight="1" x14ac:dyDescent="0.3">
      <c r="C311" s="1"/>
      <c r="D311" s="1"/>
      <c r="E311" s="1"/>
      <c r="F311" s="1"/>
    </row>
    <row r="312" spans="3:6" ht="288.75" customHeight="1" x14ac:dyDescent="0.3">
      <c r="C312" s="1"/>
      <c r="D312" s="1"/>
      <c r="E312" s="1"/>
      <c r="F312" s="1"/>
    </row>
    <row r="314" spans="3:6" ht="81.75" customHeight="1" x14ac:dyDescent="0.3">
      <c r="C314" s="1"/>
      <c r="D314" s="1"/>
      <c r="E314" s="1"/>
      <c r="F314" s="1"/>
    </row>
    <row r="316" spans="3:6" ht="137.25" customHeight="1" x14ac:dyDescent="0.3">
      <c r="C316" s="1"/>
      <c r="D316" s="1"/>
      <c r="E316" s="1"/>
      <c r="F316" s="1"/>
    </row>
    <row r="319" spans="3:6" ht="57" customHeight="1" x14ac:dyDescent="0.3">
      <c r="C319" s="1"/>
      <c r="D319" s="1"/>
      <c r="E319" s="1"/>
      <c r="F319" s="1"/>
    </row>
    <row r="320" spans="3:6" ht="229.5" hidden="1" customHeight="1" x14ac:dyDescent="0.3">
      <c r="C320" s="1"/>
      <c r="D320" s="1"/>
      <c r="E320" s="1"/>
      <c r="F320" s="1"/>
    </row>
    <row r="321" spans="3:6" ht="229.5" hidden="1" customHeight="1" x14ac:dyDescent="0.3">
      <c r="C321" s="1"/>
      <c r="D321" s="1"/>
      <c r="E321" s="1"/>
      <c r="F321" s="1"/>
    </row>
    <row r="323" spans="3:6" ht="19.5" customHeight="1" x14ac:dyDescent="0.3">
      <c r="C323" s="1"/>
      <c r="D323" s="1"/>
      <c r="E323" s="1"/>
      <c r="F323" s="1"/>
    </row>
    <row r="324" spans="3:6" ht="19.5" customHeight="1" x14ac:dyDescent="0.3">
      <c r="C324" s="1"/>
      <c r="D324" s="1"/>
      <c r="E324" s="1"/>
      <c r="F324" s="1"/>
    </row>
    <row r="325" spans="3:6" ht="19.5" customHeight="1" x14ac:dyDescent="0.3">
      <c r="C325" s="1"/>
      <c r="D325" s="1"/>
      <c r="E325" s="1"/>
      <c r="F325" s="1"/>
    </row>
    <row r="326" spans="3:6" ht="19.5" customHeight="1" x14ac:dyDescent="0.3">
      <c r="C326" s="1"/>
      <c r="D326" s="1"/>
      <c r="E326" s="1"/>
      <c r="F326" s="1"/>
    </row>
    <row r="327" spans="3:6" ht="19.5" customHeight="1" x14ac:dyDescent="0.3">
      <c r="C327" s="1"/>
      <c r="D327" s="1"/>
      <c r="E327" s="1"/>
      <c r="F327" s="1"/>
    </row>
    <row r="328" spans="3:6" ht="19.5" customHeight="1" x14ac:dyDescent="0.3">
      <c r="C328" s="1"/>
      <c r="D328" s="1"/>
      <c r="E328" s="1"/>
      <c r="F328" s="1"/>
    </row>
    <row r="329" spans="3:6" ht="19.5" customHeight="1" x14ac:dyDescent="0.3">
      <c r="C329" s="1"/>
      <c r="D329" s="1"/>
      <c r="E329" s="1"/>
      <c r="F329" s="1"/>
    </row>
    <row r="330" spans="3:6" ht="19.5" customHeight="1" x14ac:dyDescent="0.3">
      <c r="C330" s="1"/>
      <c r="D330" s="1"/>
      <c r="E330" s="1"/>
      <c r="F330" s="1"/>
    </row>
    <row r="331" spans="3:6" ht="19.5" customHeight="1" x14ac:dyDescent="0.3">
      <c r="C331" s="1"/>
      <c r="D331" s="1"/>
      <c r="E331" s="1"/>
      <c r="F331" s="1"/>
    </row>
    <row r="332" spans="3:6" ht="19.5" customHeight="1" x14ac:dyDescent="0.3">
      <c r="C332" s="1"/>
      <c r="D332" s="1"/>
      <c r="E332" s="1"/>
      <c r="F332" s="1"/>
    </row>
    <row r="333" spans="3:6" ht="19.5" customHeight="1" x14ac:dyDescent="0.3">
      <c r="C333" s="1"/>
      <c r="D333" s="1"/>
      <c r="E333" s="1"/>
      <c r="F333" s="1"/>
    </row>
    <row r="334" spans="3:6" ht="19.5" customHeight="1" x14ac:dyDescent="0.3">
      <c r="C334" s="1"/>
      <c r="D334" s="1"/>
      <c r="E334" s="1"/>
      <c r="F334" s="1"/>
    </row>
    <row r="335" spans="3:6" ht="19.5" customHeight="1" x14ac:dyDescent="0.3">
      <c r="C335" s="1"/>
      <c r="D335" s="1"/>
      <c r="E335" s="1"/>
      <c r="F335" s="1"/>
    </row>
    <row r="336" spans="3:6" ht="19.5" customHeight="1" x14ac:dyDescent="0.3">
      <c r="C336" s="1"/>
      <c r="D336" s="1"/>
      <c r="E336" s="1"/>
      <c r="F336" s="1"/>
    </row>
    <row r="337" spans="3:6" ht="19.5" customHeight="1" x14ac:dyDescent="0.3">
      <c r="C337" s="1"/>
      <c r="D337" s="1"/>
      <c r="E337" s="1"/>
      <c r="F337" s="1"/>
    </row>
    <row r="338" spans="3:6" ht="19.5" customHeight="1" x14ac:dyDescent="0.3">
      <c r="C338" s="1"/>
      <c r="D338" s="1"/>
      <c r="E338" s="1"/>
      <c r="F338" s="1"/>
    </row>
    <row r="339" spans="3:6" ht="19.5" customHeight="1" x14ac:dyDescent="0.3">
      <c r="C339" s="1"/>
      <c r="D339" s="1"/>
      <c r="E339" s="1"/>
      <c r="F339" s="1"/>
    </row>
    <row r="340" spans="3:6" ht="58.5" customHeight="1" x14ac:dyDescent="0.3">
      <c r="C340" s="1"/>
      <c r="D340" s="1"/>
      <c r="E340" s="1"/>
      <c r="F340" s="1"/>
    </row>
    <row r="341" spans="3:6" ht="19.5" customHeight="1" x14ac:dyDescent="0.3">
      <c r="C341" s="1"/>
      <c r="D341" s="1"/>
      <c r="E341" s="1"/>
      <c r="F341" s="1"/>
    </row>
    <row r="342" spans="3:6" ht="19.5" customHeight="1" x14ac:dyDescent="0.3">
      <c r="C342" s="1"/>
      <c r="D342" s="1"/>
      <c r="E342" s="1"/>
      <c r="F342" s="1"/>
    </row>
    <row r="343" spans="3:6" ht="19.5" customHeight="1" x14ac:dyDescent="0.3">
      <c r="C343" s="1"/>
      <c r="D343" s="1"/>
      <c r="E343" s="1"/>
      <c r="F343" s="1"/>
    </row>
    <row r="344" spans="3:6" ht="19.5" customHeight="1" x14ac:dyDescent="0.3">
      <c r="C344" s="1"/>
      <c r="D344" s="1"/>
      <c r="E344" s="1"/>
      <c r="F344" s="1"/>
    </row>
    <row r="345" spans="3:6" ht="19.5" customHeight="1" x14ac:dyDescent="0.3">
      <c r="C345" s="1"/>
      <c r="D345" s="1"/>
      <c r="E345" s="1"/>
      <c r="F345" s="1"/>
    </row>
    <row r="346" spans="3:6" ht="19.5" customHeight="1" x14ac:dyDescent="0.3">
      <c r="C346" s="1"/>
      <c r="D346" s="1"/>
      <c r="E346" s="1"/>
      <c r="F346" s="1"/>
    </row>
    <row r="347" spans="3:6" ht="19.5" customHeight="1" x14ac:dyDescent="0.3">
      <c r="C347" s="1"/>
      <c r="D347" s="1"/>
      <c r="E347" s="1"/>
      <c r="F347" s="1"/>
    </row>
    <row r="348" spans="3:6" ht="19.5" customHeight="1" x14ac:dyDescent="0.3">
      <c r="C348" s="1"/>
      <c r="D348" s="1"/>
      <c r="E348" s="1"/>
      <c r="F348" s="1"/>
    </row>
    <row r="349" spans="3:6" ht="19.5" customHeight="1" x14ac:dyDescent="0.3">
      <c r="C349" s="1"/>
      <c r="D349" s="1"/>
      <c r="E349" s="1"/>
      <c r="F349" s="1"/>
    </row>
    <row r="350" spans="3:6" ht="19.5" customHeight="1" x14ac:dyDescent="0.3">
      <c r="C350" s="1"/>
      <c r="D350" s="1"/>
      <c r="E350" s="1"/>
      <c r="F350" s="1"/>
    </row>
    <row r="351" spans="3:6" ht="19.5" customHeight="1" x14ac:dyDescent="0.3">
      <c r="C351" s="1"/>
      <c r="D351" s="1"/>
      <c r="E351" s="1"/>
      <c r="F351" s="1"/>
    </row>
    <row r="352" spans="3:6" ht="19.5" customHeight="1" x14ac:dyDescent="0.3">
      <c r="C352" s="1"/>
      <c r="D352" s="1"/>
      <c r="E352" s="1"/>
      <c r="F352" s="1"/>
    </row>
    <row r="353" spans="3:6" ht="58.5" customHeight="1" x14ac:dyDescent="0.3">
      <c r="C353" s="1"/>
      <c r="D353" s="1"/>
      <c r="E353" s="1"/>
      <c r="F353" s="1"/>
    </row>
    <row r="354" spans="3:6" ht="19.5" customHeight="1" x14ac:dyDescent="0.3">
      <c r="C354" s="1"/>
      <c r="D354" s="1"/>
      <c r="E354" s="1"/>
      <c r="F354" s="1"/>
    </row>
    <row r="355" spans="3:6" ht="19.5" customHeight="1" x14ac:dyDescent="0.3">
      <c r="C355" s="1"/>
      <c r="D355" s="1"/>
      <c r="E355" s="1"/>
      <c r="F355" s="1"/>
    </row>
    <row r="357" spans="3:6" ht="19.5" customHeight="1" x14ac:dyDescent="0.3">
      <c r="C357" s="1"/>
      <c r="D357" s="1"/>
      <c r="E357" s="1"/>
      <c r="F357" s="1"/>
    </row>
    <row r="358" spans="3:6" ht="19.5" customHeight="1" x14ac:dyDescent="0.3">
      <c r="C358" s="1"/>
      <c r="D358" s="1"/>
      <c r="E358" s="1"/>
      <c r="F358" s="1"/>
    </row>
    <row r="359" spans="3:6" ht="19.5" customHeight="1" x14ac:dyDescent="0.3">
      <c r="C359" s="1"/>
      <c r="D359" s="1"/>
      <c r="E359" s="1"/>
      <c r="F359" s="1"/>
    </row>
    <row r="360" spans="3:6" ht="19.5" customHeight="1" x14ac:dyDescent="0.3">
      <c r="C360" s="1"/>
      <c r="D360" s="1"/>
      <c r="E360" s="1"/>
      <c r="F360" s="1"/>
    </row>
    <row r="361" spans="3:6" ht="19.5" customHeight="1" x14ac:dyDescent="0.3">
      <c r="C361" s="1"/>
      <c r="D361" s="1"/>
      <c r="E361" s="1"/>
      <c r="F361" s="1"/>
    </row>
    <row r="362" spans="3:6" ht="19.5" customHeight="1" x14ac:dyDescent="0.3">
      <c r="C362" s="1"/>
      <c r="D362" s="1"/>
      <c r="E362" s="1"/>
      <c r="F362" s="1"/>
    </row>
    <row r="363" spans="3:6" ht="19.5" customHeight="1" x14ac:dyDescent="0.3">
      <c r="C363" s="1"/>
      <c r="D363" s="1"/>
      <c r="E363" s="1"/>
      <c r="F363" s="1"/>
    </row>
    <row r="364" spans="3:6" ht="36.75" customHeight="1" x14ac:dyDescent="0.3">
      <c r="C364" s="1"/>
      <c r="D364" s="1"/>
      <c r="E364" s="1"/>
      <c r="F364" s="1"/>
    </row>
    <row r="365" spans="3:6" ht="19.5" customHeight="1" x14ac:dyDescent="0.3">
      <c r="C365" s="1"/>
      <c r="D365" s="1"/>
      <c r="E365" s="1"/>
      <c r="F365" s="1"/>
    </row>
    <row r="366" spans="3:6" ht="19.5" customHeight="1" x14ac:dyDescent="0.3">
      <c r="C366" s="1"/>
      <c r="D366" s="1"/>
      <c r="E366" s="1"/>
      <c r="F366" s="1"/>
    </row>
    <row r="367" spans="3:6" ht="36.75" customHeight="1" x14ac:dyDescent="0.3">
      <c r="C367" s="1"/>
      <c r="D367" s="1"/>
      <c r="E367" s="1"/>
      <c r="F367" s="1"/>
    </row>
    <row r="368" spans="3:6" ht="19.5" customHeight="1" x14ac:dyDescent="0.3">
      <c r="C368" s="1"/>
      <c r="D368" s="1"/>
      <c r="E368" s="1"/>
      <c r="F368" s="1"/>
    </row>
    <row r="369" spans="3:6" ht="19.5" customHeight="1" x14ac:dyDescent="0.3">
      <c r="C369" s="1"/>
      <c r="D369" s="1"/>
      <c r="E369" s="1"/>
      <c r="F369" s="1"/>
    </row>
    <row r="370" spans="3:6" ht="80.25" customHeight="1" x14ac:dyDescent="0.3">
      <c r="C370" s="1"/>
      <c r="D370" s="1"/>
      <c r="E370" s="1"/>
      <c r="F370" s="1"/>
    </row>
    <row r="371" spans="3:6" ht="19.5" customHeight="1" x14ac:dyDescent="0.3">
      <c r="C371" s="1"/>
      <c r="D371" s="1"/>
      <c r="E371" s="1"/>
      <c r="F371" s="1"/>
    </row>
    <row r="372" spans="3:6" ht="19.5" customHeight="1" x14ac:dyDescent="0.3">
      <c r="C372" s="1"/>
      <c r="D372" s="1"/>
      <c r="E372" s="1"/>
      <c r="F372" s="1"/>
    </row>
    <row r="385" spans="3:6" ht="19.5" customHeight="1" x14ac:dyDescent="0.3">
      <c r="C385" s="1"/>
      <c r="D385" s="1"/>
      <c r="E385" s="1"/>
      <c r="F385" s="1"/>
    </row>
    <row r="386" spans="3:6" ht="19.5" customHeight="1" x14ac:dyDescent="0.3">
      <c r="C386" s="1"/>
      <c r="D386" s="1"/>
      <c r="E386" s="1"/>
      <c r="F386" s="1"/>
    </row>
    <row r="387" spans="3:6" ht="19.5" customHeight="1" x14ac:dyDescent="0.3">
      <c r="C387" s="1"/>
      <c r="D387" s="1"/>
      <c r="E387" s="1"/>
      <c r="F387" s="1"/>
    </row>
    <row r="388" spans="3:6" ht="19.5" customHeight="1" x14ac:dyDescent="0.3">
      <c r="C388" s="1"/>
      <c r="D388" s="1"/>
      <c r="E388" s="1"/>
      <c r="F388" s="1"/>
    </row>
    <row r="389" spans="3:6" ht="19.5" customHeight="1" x14ac:dyDescent="0.3">
      <c r="C389" s="1"/>
      <c r="D389" s="1"/>
      <c r="E389" s="1"/>
      <c r="F389" s="1"/>
    </row>
    <row r="390" spans="3:6" ht="19.5" customHeight="1" x14ac:dyDescent="0.3">
      <c r="C390" s="1"/>
      <c r="D390" s="1"/>
      <c r="E390" s="1"/>
      <c r="F390" s="1"/>
    </row>
    <row r="392" spans="3:6" ht="19.5" customHeight="1" x14ac:dyDescent="0.3">
      <c r="C392" s="1"/>
      <c r="D392" s="1"/>
      <c r="E392" s="1"/>
      <c r="F392" s="1"/>
    </row>
    <row r="393" spans="3:6" ht="19.5" customHeight="1" x14ac:dyDescent="0.3">
      <c r="C393" s="1"/>
      <c r="D393" s="1"/>
      <c r="E393" s="1"/>
      <c r="F393" s="1"/>
    </row>
    <row r="394" spans="3:6" ht="19.5" customHeight="1" x14ac:dyDescent="0.3">
      <c r="C394" s="1"/>
      <c r="D394" s="1"/>
      <c r="E394" s="1"/>
      <c r="F394" s="1"/>
    </row>
    <row r="395" spans="3:6" ht="19.5" customHeight="1" x14ac:dyDescent="0.3">
      <c r="C395" s="1"/>
      <c r="D395" s="1"/>
      <c r="E395" s="1"/>
      <c r="F395" s="1"/>
    </row>
    <row r="396" spans="3:6" ht="19.5" customHeight="1" x14ac:dyDescent="0.3">
      <c r="C396" s="1"/>
      <c r="D396" s="1"/>
      <c r="E396" s="1"/>
      <c r="F396" s="1"/>
    </row>
    <row r="397" spans="3:6" ht="19.5" customHeight="1" x14ac:dyDescent="0.3">
      <c r="C397" s="1"/>
      <c r="D397" s="1"/>
      <c r="E397" s="1"/>
      <c r="F397" s="1"/>
    </row>
    <row r="398" spans="3:6" ht="19.5" customHeight="1" x14ac:dyDescent="0.3">
      <c r="C398" s="1"/>
      <c r="D398" s="1"/>
      <c r="E398" s="1"/>
      <c r="F398" s="1"/>
    </row>
    <row r="399" spans="3:6" ht="19.5" customHeight="1" x14ac:dyDescent="0.3">
      <c r="C399" s="1"/>
      <c r="D399" s="1"/>
      <c r="E399" s="1"/>
      <c r="F399" s="1"/>
    </row>
    <row r="400" spans="3:6" ht="19.5" customHeight="1" x14ac:dyDescent="0.3">
      <c r="C400" s="1"/>
      <c r="D400" s="1"/>
      <c r="E400" s="1"/>
      <c r="F400" s="1"/>
    </row>
    <row r="401" spans="3:6" ht="19.5" customHeight="1" x14ac:dyDescent="0.3">
      <c r="C401" s="1"/>
      <c r="D401" s="1"/>
      <c r="E401" s="1"/>
      <c r="F401" s="1"/>
    </row>
    <row r="402" spans="3:6" ht="19.5" customHeight="1" x14ac:dyDescent="0.3">
      <c r="C402" s="1"/>
      <c r="D402" s="1"/>
      <c r="E402" s="1"/>
      <c r="F402" s="1"/>
    </row>
    <row r="403" spans="3:6" ht="19.5" customHeight="1" x14ac:dyDescent="0.3">
      <c r="C403" s="1"/>
      <c r="D403" s="1"/>
      <c r="E403" s="1"/>
      <c r="F403" s="1"/>
    </row>
    <row r="404" spans="3:6" ht="19.5" customHeight="1" x14ac:dyDescent="0.3">
      <c r="C404" s="1"/>
      <c r="D404" s="1"/>
      <c r="E404" s="1"/>
      <c r="F404" s="1"/>
    </row>
    <row r="405" spans="3:6" ht="19.5" customHeight="1" x14ac:dyDescent="0.3">
      <c r="C405" s="1"/>
      <c r="D405" s="1"/>
      <c r="E405" s="1"/>
      <c r="F405" s="1"/>
    </row>
    <row r="406" spans="3:6" ht="19.5" customHeight="1" x14ac:dyDescent="0.3">
      <c r="C406" s="1"/>
      <c r="D406" s="1"/>
      <c r="E406" s="1"/>
      <c r="F406" s="1"/>
    </row>
    <row r="407" spans="3:6" ht="19.5" customHeight="1" x14ac:dyDescent="0.3">
      <c r="C407" s="1"/>
      <c r="D407" s="1"/>
      <c r="E407" s="1"/>
      <c r="F407" s="1"/>
    </row>
    <row r="408" spans="3:6" ht="19.5" customHeight="1" x14ac:dyDescent="0.3">
      <c r="C408" s="1"/>
      <c r="D408" s="1"/>
      <c r="E408" s="1"/>
      <c r="F408" s="1"/>
    </row>
    <row r="409" spans="3:6" ht="19.5" customHeight="1" x14ac:dyDescent="0.3">
      <c r="C409" s="1"/>
      <c r="D409" s="1"/>
      <c r="E409" s="1"/>
      <c r="F409" s="1"/>
    </row>
    <row r="410" spans="3:6" ht="19.5" customHeight="1" x14ac:dyDescent="0.3">
      <c r="C410" s="1"/>
      <c r="D410" s="1"/>
      <c r="E410" s="1"/>
      <c r="F410" s="1"/>
    </row>
    <row r="411" spans="3:6" ht="19.5" customHeight="1" x14ac:dyDescent="0.3">
      <c r="C411" s="1"/>
      <c r="D411" s="1"/>
      <c r="E411" s="1"/>
      <c r="F411" s="1"/>
    </row>
    <row r="412" spans="3:6" ht="19.5" customHeight="1" x14ac:dyDescent="0.3">
      <c r="C412" s="1"/>
      <c r="D412" s="1"/>
      <c r="E412" s="1"/>
      <c r="F412" s="1"/>
    </row>
    <row r="413" spans="3:6" ht="19.5" customHeight="1" x14ac:dyDescent="0.3">
      <c r="C413" s="1"/>
      <c r="D413" s="1"/>
      <c r="E413" s="1"/>
      <c r="F413" s="1"/>
    </row>
    <row r="414" spans="3:6" ht="19.5" customHeight="1" x14ac:dyDescent="0.3">
      <c r="C414" s="1"/>
      <c r="D414" s="1"/>
      <c r="E414" s="1"/>
      <c r="F414" s="1"/>
    </row>
    <row r="415" spans="3:6" ht="19.5" customHeight="1" x14ac:dyDescent="0.3">
      <c r="C415" s="1"/>
      <c r="D415" s="1"/>
      <c r="E415" s="1"/>
      <c r="F415" s="1"/>
    </row>
    <row r="416" spans="3:6" ht="49.5" customHeight="1" x14ac:dyDescent="0.3">
      <c r="C416" s="1"/>
      <c r="D416" s="1"/>
      <c r="E416" s="1"/>
      <c r="F416" s="1"/>
    </row>
    <row r="417" spans="3:6" ht="27" customHeight="1" x14ac:dyDescent="0.3">
      <c r="C417" s="1"/>
      <c r="D417" s="1"/>
      <c r="E417" s="1"/>
      <c r="F417" s="1"/>
    </row>
  </sheetData>
  <sheetProtection selectLockedCells="1" selectUnlockedCells="1"/>
  <mergeCells count="17">
    <mergeCell ref="B87:B88"/>
    <mergeCell ref="C6:C7"/>
    <mergeCell ref="C87:C88"/>
    <mergeCell ref="D87:D88"/>
    <mergeCell ref="E87:E88"/>
    <mergeCell ref="D6:D7"/>
    <mergeCell ref="E6:F6"/>
    <mergeCell ref="A139:B139"/>
    <mergeCell ref="E139:F139"/>
    <mergeCell ref="D1:F1"/>
    <mergeCell ref="D2:F2"/>
    <mergeCell ref="D3:F3"/>
    <mergeCell ref="A4:F4"/>
    <mergeCell ref="A6:A7"/>
    <mergeCell ref="F87:F88"/>
    <mergeCell ref="A87:A88"/>
    <mergeCell ref="B6:B7"/>
  </mergeCells>
  <pageMargins left="1.1811023622047245" right="0.39370078740157483" top="0.78740157480314965" bottom="1.1811023622047245" header="0.39370078740157483" footer="0.39370078740157483"/>
  <pageSetup paperSize="9" scale="51" firstPageNumber="0" orientation="portrait" r:id="rId1"/>
  <headerFooter alignWithMargins="0">
    <oddHeader>&amp;C&amp;"Times New Roman,обычный"&amp;16&amp;P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вичитаний</vt:lpstr>
      <vt:lpstr>вичитаний!Заголовки_для_печати</vt:lpstr>
      <vt:lpstr>вичитаний!Область_печати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2019-08-02T10:12:51Z</cp:lastPrinted>
  <dcterms:created xsi:type="dcterms:W3CDTF">2015-12-11T08:22:53Z</dcterms:created>
  <dcterms:modified xsi:type="dcterms:W3CDTF">2019-08-05T07:30:25Z</dcterms:modified>
</cp:coreProperties>
</file>