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30" windowWidth="10890" windowHeight="9885"/>
  </bookViews>
  <sheets>
    <sheet name="ОР" sheetId="18" r:id="rId1"/>
  </sheets>
  <definedNames>
    <definedName name="_xlnm.Print_Area" localSheetId="0">ОР!$A$1:$F$42</definedName>
  </definedNames>
  <calcPr calcId="145621"/>
  <customWorkbookViews>
    <customWorkbookView name="04Chebotareva - Личное представление" guid="{ABBD498D-3D2F-4E62-985A-EF1DC4D9DC47}" mergeInterval="0" personalView="1" maximized="1" windowWidth="1276" windowHeight="769" activeSheetId="3"/>
    <customWorkbookView name="Грешних Наталія Сергіївна - Личное представление" guid="{D712F871-6858-44B8-AA22-8F2C734047E2}" mergeInterval="0" personalView="1" xWindow="977" yWindow="31" windowWidth="934" windowHeight="721" activeSheetId="3"/>
    <customWorkbookView name="04Shvedun - Личное представление" guid="{48EF5860-4203-47F1-8497-6BEAE9FC7DAC}" mergeInterval="0" personalView="1" maximized="1" windowWidth="1276" windowHeight="766" activeSheetId="3"/>
    <customWorkbookView name="04Gavriluk - Личное представление" guid="{96E2A35E-4A48-419F-9E38-8CEFA5D27C66}" mergeInterval="0" personalView="1" maximized="1" windowWidth="1276" windowHeight="791" activeSheetId="6"/>
    <customWorkbookView name="04Gemchugova - Личное представление" guid="{E02D48B6-D0D9-4E6E-B70D-8E13580A6528}" mergeInterval="0" personalView="1" maximized="1" windowWidth="1916" windowHeight="827" activeSheetId="2"/>
  </customWorkbookViews>
</workbook>
</file>

<file path=xl/calcChain.xml><?xml version="1.0" encoding="utf-8"?>
<calcChain xmlns="http://schemas.openxmlformats.org/spreadsheetml/2006/main">
  <c r="F33" i="18" l="1"/>
  <c r="E33" i="18"/>
  <c r="D33" i="18"/>
  <c r="F20" i="18"/>
  <c r="E20" i="18"/>
  <c r="D20" i="18"/>
  <c r="C20" i="18" s="1"/>
  <c r="C33" i="18"/>
  <c r="D17" i="18"/>
  <c r="D30" i="18"/>
  <c r="F17" i="18"/>
  <c r="E17" i="18"/>
  <c r="E15" i="18" s="1"/>
  <c r="E9" i="18" s="1"/>
  <c r="E21" i="18" s="1"/>
  <c r="F30" i="18"/>
  <c r="F28" i="18" s="1"/>
  <c r="F22" i="18" s="1"/>
  <c r="F34" i="18" s="1"/>
  <c r="E30" i="18"/>
  <c r="C30" i="18" s="1"/>
  <c r="E18" i="18"/>
  <c r="D24" i="18"/>
  <c r="D23" i="18" s="1"/>
  <c r="C23" i="18" s="1"/>
  <c r="D26" i="18"/>
  <c r="C26" i="18"/>
  <c r="D11" i="18"/>
  <c r="C11" i="18" s="1"/>
  <c r="D13" i="18"/>
  <c r="C13" i="18" s="1"/>
  <c r="C25" i="18"/>
  <c r="C27" i="18"/>
  <c r="C12" i="18"/>
  <c r="C14" i="18"/>
  <c r="D18" i="18"/>
  <c r="C18" i="18" s="1"/>
  <c r="F18" i="18"/>
  <c r="C16" i="18"/>
  <c r="C19" i="18"/>
  <c r="C29" i="18"/>
  <c r="C31" i="18"/>
  <c r="D28" i="18"/>
  <c r="C28" i="18" s="1"/>
  <c r="E28" i="18"/>
  <c r="E22" i="18" s="1"/>
  <c r="E34" i="18" s="1"/>
  <c r="D10" i="18"/>
  <c r="C10" i="18" s="1"/>
  <c r="C17" i="18"/>
  <c r="F15" i="18"/>
  <c r="F9" i="18" s="1"/>
  <c r="F21" i="18" s="1"/>
  <c r="D15" i="18"/>
  <c r="C15" i="18" s="1"/>
  <c r="D9" i="18" l="1"/>
  <c r="C24" i="18"/>
  <c r="D22" i="18"/>
  <c r="C22" i="18" l="1"/>
  <c r="D34" i="18"/>
  <c r="C34" i="18" s="1"/>
  <c r="D21" i="18"/>
  <c r="C21" i="18" s="1"/>
  <c r="C9" i="18"/>
</calcChain>
</file>

<file path=xl/sharedStrings.xml><?xml version="1.0" encoding="utf-8"?>
<sst xmlns="http://schemas.openxmlformats.org/spreadsheetml/2006/main" count="57" uniqueCount="47">
  <si>
    <t>грн</t>
  </si>
  <si>
    <t xml:space="preserve"> Спеціальний фонд</t>
  </si>
  <si>
    <t>200000</t>
  </si>
  <si>
    <t>Внутрішнє фінансування</t>
  </si>
  <si>
    <t>Фінансування за рахунок зміни залишків коштів бюджетів</t>
  </si>
  <si>
    <t>На кінець періоду</t>
  </si>
  <si>
    <t>Інші розрахунки</t>
  </si>
  <si>
    <t>208340 </t>
  </si>
  <si>
    <t>Кошти, що передаються із загального фонду бюджету до бюджету розвитку  (спеціального фонду)</t>
  </si>
  <si>
    <t>Усього за типом кредитора</t>
  </si>
  <si>
    <t>600000</t>
  </si>
  <si>
    <t>602100</t>
  </si>
  <si>
    <t>602200</t>
  </si>
  <si>
    <t>602300</t>
  </si>
  <si>
    <t>Кошти, що передаються із загального фонду бюджету до бюджету розвитку (спеціального фонду)</t>
  </si>
  <si>
    <r>
      <t>Усього за типом боргового зобов</t>
    </r>
    <r>
      <rPr>
        <sz val="22"/>
        <rFont val="Times New Roman"/>
        <family val="1"/>
        <charset val="204"/>
      </rPr>
      <t>’</t>
    </r>
    <r>
      <rPr>
        <sz val="22"/>
        <rFont val="Times New Roman"/>
        <family val="1"/>
      </rPr>
      <t>язання</t>
    </r>
  </si>
  <si>
    <t>Код</t>
  </si>
  <si>
    <t>Фінансування за активними операціями</t>
  </si>
  <si>
    <t>Зміни обсягів бюджетних коштів</t>
  </si>
  <si>
    <t>На початок періоду</t>
  </si>
  <si>
    <t>Загальний фонд</t>
  </si>
  <si>
    <t>Повернення бюджетних коштів з депозитів</t>
  </si>
  <si>
    <t>Розміщення бюджетних коштів на депозитах, придбання цінних паперів</t>
  </si>
  <si>
    <t>Розміщення бюджетних коштів на депозитах</t>
  </si>
  <si>
    <t>206000</t>
  </si>
  <si>
    <t>206100</t>
  </si>
  <si>
    <t>206110</t>
  </si>
  <si>
    <t>206200</t>
  </si>
  <si>
    <t>206210</t>
  </si>
  <si>
    <t>601000</t>
  </si>
  <si>
    <t>601100</t>
  </si>
  <si>
    <t>601110</t>
  </si>
  <si>
    <t>601200</t>
  </si>
  <si>
    <t>601210</t>
  </si>
  <si>
    <t>Зміни обсягів депозитів і цінних паперів, що використовуються для управління ліквідністю</t>
  </si>
  <si>
    <t>Фінансування обласного бюджету на 2019 рік</t>
  </si>
  <si>
    <t>Найменування 
згідно з Класифікацією фінансування бюджету</t>
  </si>
  <si>
    <t>Усього</t>
  </si>
  <si>
    <t>усього</t>
  </si>
  <si>
    <t>602304</t>
  </si>
  <si>
    <t>Додаток 2</t>
  </si>
  <si>
    <t>до розпорядження</t>
  </si>
  <si>
    <t>голови обласної ради</t>
  </si>
  <si>
    <t>у тому числі бюджет розвитку</t>
  </si>
  <si>
    <t>Повернення бюджетних коштів з депозитів, надходження внаслідок продажу/пред’явлення цінних паперів</t>
  </si>
  <si>
    <t xml:space="preserve">Керуючий справами
виконавчого апарату
обласної ради                    
</t>
  </si>
  <si>
    <t xml:space="preserve">               А. МАРЧЕНКО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</si>
</sst>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33" x14ac:knownFonts="1">
    <font>
      <sz val="10"/>
      <name val="Times New Roman"/>
      <charset val="204"/>
    </font>
    <font>
      <sz val="11"/>
      <color indexed="8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63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0"/>
      <name val="Helv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Courier New"/>
      <family val="3"/>
      <charset val="204"/>
    </font>
    <font>
      <b/>
      <sz val="16"/>
      <name val="Times New Roman"/>
      <family val="1"/>
      <charset val="204"/>
    </font>
    <font>
      <sz val="11"/>
      <color indexed="62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4"/>
      <name val="Times New Roman"/>
      <family val="1"/>
    </font>
    <font>
      <b/>
      <sz val="14"/>
      <name val="Times New Roman"/>
      <family val="1"/>
    </font>
    <font>
      <u/>
      <sz val="10"/>
      <color indexed="12"/>
      <name val="Arial Cyr"/>
      <charset val="204"/>
    </font>
    <font>
      <sz val="24"/>
      <name val="Times New Roman"/>
      <family val="1"/>
    </font>
    <font>
      <b/>
      <sz val="24"/>
      <color indexed="8"/>
      <name val="Times New Roman"/>
      <family val="1"/>
    </font>
    <font>
      <b/>
      <sz val="14"/>
      <color indexed="8"/>
      <name val="Times New Roman"/>
      <family val="1"/>
    </font>
    <font>
      <sz val="22"/>
      <name val="Times New Roman"/>
      <family val="1"/>
    </font>
    <font>
      <sz val="22"/>
      <color indexed="8"/>
      <name val="Times New Roman"/>
      <family val="1"/>
      <charset val="204"/>
    </font>
    <font>
      <sz val="22"/>
      <name val="Times New Roman"/>
      <family val="1"/>
      <charset val="204"/>
    </font>
    <font>
      <b/>
      <sz val="24"/>
      <name val="Times New Roman"/>
      <family val="1"/>
      <charset val="204"/>
    </font>
    <font>
      <u/>
      <sz val="14"/>
      <color indexed="12"/>
      <name val="Times New Roman"/>
      <family val="1"/>
    </font>
    <font>
      <sz val="18"/>
      <color indexed="8"/>
      <name val="Times New Roman"/>
      <family val="1"/>
      <charset val="204"/>
    </font>
    <font>
      <sz val="24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8"/>
      </left>
      <right style="thin">
        <color indexed="8"/>
      </right>
      <top/>
      <bottom style="hair">
        <color indexed="64"/>
      </bottom>
      <diagonal/>
    </border>
    <border>
      <left style="thin">
        <color indexed="64"/>
      </left>
      <right style="thin">
        <color indexed="8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hair">
        <color indexed="64"/>
      </bottom>
      <diagonal/>
    </border>
    <border>
      <left style="thin">
        <color indexed="8"/>
      </left>
      <right style="thin">
        <color indexed="64"/>
      </right>
      <top/>
      <bottom style="hair">
        <color indexed="64"/>
      </bottom>
      <diagonal/>
    </border>
    <border>
      <left style="thin">
        <color indexed="8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9">
    <xf numFmtId="0" fontId="0" fillId="0" borderId="0"/>
    <xf numFmtId="0" fontId="7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7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7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7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7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7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7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7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7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7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11" fillId="0" borderId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15" fillId="20" borderId="1" applyNumberFormat="0" applyAlignment="0" applyProtection="0"/>
    <xf numFmtId="0" fontId="3" fillId="21" borderId="2" applyNumberFormat="0" applyAlignment="0" applyProtection="0"/>
    <xf numFmtId="0" fontId="8" fillId="21" borderId="1" applyNumberFormat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0" fontId="19" fillId="6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8" fillId="0" borderId="3" applyNumberFormat="0" applyFill="0" applyAlignment="0" applyProtection="0"/>
    <xf numFmtId="0" fontId="5" fillId="0" borderId="4" applyNumberFormat="0" applyFill="0" applyAlignment="0" applyProtection="0"/>
    <xf numFmtId="0" fontId="16" fillId="22" borderId="5" applyNumberFormat="0" applyAlignment="0" applyProtection="0"/>
    <xf numFmtId="0" fontId="17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11" fillId="0" borderId="0"/>
    <xf numFmtId="0" fontId="12" fillId="0" borderId="0"/>
    <xf numFmtId="0" fontId="10" fillId="0" borderId="0"/>
    <xf numFmtId="0" fontId="2" fillId="3" borderId="0" applyNumberFormat="0" applyBorder="0" applyAlignment="0" applyProtection="0"/>
    <xf numFmtId="0" fontId="4" fillId="0" borderId="0" applyNumberFormat="0" applyFill="0" applyBorder="0" applyAlignment="0" applyProtection="0"/>
    <xf numFmtId="0" fontId="7" fillId="23" borderId="6" applyNumberFormat="0" applyFont="0" applyAlignment="0" applyProtection="0"/>
    <xf numFmtId="0" fontId="1" fillId="23" borderId="6" applyNumberFormat="0" applyFont="0" applyAlignment="0" applyProtection="0"/>
    <xf numFmtId="0" fontId="12" fillId="24" borderId="6" applyNumberFormat="0" applyAlignment="0" applyProtection="0"/>
    <xf numFmtId="0" fontId="10" fillId="0" borderId="0"/>
    <xf numFmtId="0" fontId="18" fillId="0" borderId="0" applyNumberFormat="0" applyFill="0" applyBorder="0" applyAlignment="0" applyProtection="0"/>
  </cellStyleXfs>
  <cellXfs count="40">
    <xf numFmtId="0" fontId="0" fillId="0" borderId="0" xfId="0"/>
    <xf numFmtId="0" fontId="23" fillId="0" borderId="0" xfId="81" applyFont="1" applyFill="1"/>
    <xf numFmtId="0" fontId="20" fillId="0" borderId="0" xfId="81" applyFont="1" applyFill="1"/>
    <xf numFmtId="0" fontId="23" fillId="0" borderId="0" xfId="81" applyFont="1" applyFill="1" applyAlignment="1">
      <alignment horizontal="right" vertical="center"/>
    </xf>
    <xf numFmtId="0" fontId="25" fillId="0" borderId="0" xfId="81" applyFont="1" applyFill="1" applyAlignment="1">
      <alignment horizontal="center"/>
    </xf>
    <xf numFmtId="0" fontId="21" fillId="0" borderId="0" xfId="81" applyFont="1" applyFill="1"/>
    <xf numFmtId="0" fontId="14" fillId="0" borderId="7" xfId="81" applyFont="1" applyFill="1" applyBorder="1" applyAlignment="1">
      <alignment horizontal="center" vertical="center" wrapText="1"/>
    </xf>
    <xf numFmtId="0" fontId="20" fillId="0" borderId="0" xfId="81" applyFont="1" applyFill="1" applyBorder="1" applyAlignment="1">
      <alignment horizontal="left" vertical="center" wrapText="1"/>
    </xf>
    <xf numFmtId="164" fontId="20" fillId="0" borderId="0" xfId="81" applyNumberFormat="1" applyFont="1" applyFill="1"/>
    <xf numFmtId="0" fontId="30" fillId="0" borderId="0" xfId="53" applyFont="1" applyFill="1" applyAlignment="1" applyProtection="1"/>
    <xf numFmtId="49" fontId="26" fillId="0" borderId="8" xfId="81" applyNumberFormat="1" applyFont="1" applyFill="1" applyBorder="1" applyAlignment="1">
      <alignment horizontal="center" vertical="center" wrapText="1"/>
    </xf>
    <xf numFmtId="0" fontId="26" fillId="0" borderId="8" xfId="81" applyFont="1" applyFill="1" applyBorder="1" applyAlignment="1">
      <alignment horizontal="center" vertical="center" wrapText="1"/>
    </xf>
    <xf numFmtId="0" fontId="28" fillId="0" borderId="9" xfId="81" applyFont="1" applyFill="1" applyBorder="1" applyAlignment="1">
      <alignment horizontal="center" vertical="center" wrapText="1"/>
    </xf>
    <xf numFmtId="0" fontId="26" fillId="0" borderId="9" xfId="81" applyFont="1" applyFill="1" applyBorder="1" applyAlignment="1">
      <alignment horizontal="center" vertical="center" wrapText="1"/>
    </xf>
    <xf numFmtId="0" fontId="26" fillId="0" borderId="9" xfId="81" applyFont="1" applyFill="1" applyBorder="1" applyAlignment="1" applyProtection="1">
      <alignment horizontal="center" vertical="center" wrapText="1"/>
    </xf>
    <xf numFmtId="49" fontId="26" fillId="0" borderId="9" xfId="81" applyNumberFormat="1" applyFont="1" applyFill="1" applyBorder="1" applyAlignment="1">
      <alignment horizontal="center" vertical="center" wrapText="1"/>
    </xf>
    <xf numFmtId="0" fontId="26" fillId="0" borderId="10" xfId="81" applyFont="1" applyFill="1" applyBorder="1" applyAlignment="1">
      <alignment horizontal="center" vertical="center" wrapText="1"/>
    </xf>
    <xf numFmtId="0" fontId="26" fillId="0" borderId="10" xfId="81" applyFont="1" applyFill="1" applyBorder="1" applyAlignment="1" applyProtection="1">
      <alignment horizontal="center" vertical="center" wrapText="1"/>
    </xf>
    <xf numFmtId="0" fontId="23" fillId="0" borderId="0" xfId="81" applyFont="1" applyFill="1" applyAlignment="1">
      <alignment horizontal="left" indent="2"/>
    </xf>
    <xf numFmtId="0" fontId="31" fillId="0" borderId="7" xfId="81" applyFont="1" applyFill="1" applyBorder="1" applyAlignment="1">
      <alignment horizontal="center" vertical="center" wrapText="1"/>
    </xf>
    <xf numFmtId="0" fontId="29" fillId="0" borderId="0" xfId="81" applyFont="1" applyFill="1" applyBorder="1" applyAlignment="1">
      <alignment horizontal="left" vertical="center" wrapText="1"/>
    </xf>
    <xf numFmtId="4" fontId="27" fillId="0" borderId="11" xfId="80" applyNumberFormat="1" applyFont="1" applyFill="1" applyBorder="1" applyAlignment="1">
      <alignment horizontal="right" vertical="center" wrapText="1"/>
    </xf>
    <xf numFmtId="4" fontId="27" fillId="0" borderId="12" xfId="80" applyNumberFormat="1" applyFont="1" applyFill="1" applyBorder="1" applyAlignment="1">
      <alignment horizontal="right" vertical="center" wrapText="1"/>
    </xf>
    <xf numFmtId="49" fontId="26" fillId="0" borderId="13" xfId="81" applyNumberFormat="1" applyFont="1" applyFill="1" applyBorder="1" applyAlignment="1">
      <alignment horizontal="center" vertical="center" wrapText="1"/>
    </xf>
    <xf numFmtId="4" fontId="27" fillId="0" borderId="14" xfId="80" applyNumberFormat="1" applyFont="1" applyFill="1" applyBorder="1" applyAlignment="1">
      <alignment horizontal="right" vertical="center" wrapText="1"/>
    </xf>
    <xf numFmtId="4" fontId="27" fillId="0" borderId="15" xfId="80" applyNumberFormat="1" applyFont="1" applyFill="1" applyBorder="1" applyAlignment="1">
      <alignment horizontal="right" vertical="center" wrapText="1"/>
    </xf>
    <xf numFmtId="4" fontId="27" fillId="0" borderId="16" xfId="80" applyNumberFormat="1" applyFont="1" applyFill="1" applyBorder="1" applyAlignment="1">
      <alignment horizontal="right" vertical="center" wrapText="1"/>
    </xf>
    <xf numFmtId="4" fontId="27" fillId="0" borderId="17" xfId="80" applyNumberFormat="1" applyFont="1" applyFill="1" applyBorder="1" applyAlignment="1">
      <alignment horizontal="right" vertical="center" wrapText="1"/>
    </xf>
    <xf numFmtId="4" fontId="27" fillId="0" borderId="18" xfId="80" applyNumberFormat="1" applyFont="1" applyFill="1" applyBorder="1" applyAlignment="1">
      <alignment horizontal="right" vertical="center" wrapText="1"/>
    </xf>
    <xf numFmtId="4" fontId="27" fillId="0" borderId="19" xfId="80" applyNumberFormat="1" applyFont="1" applyFill="1" applyBorder="1" applyAlignment="1">
      <alignment horizontal="right" vertical="center" wrapText="1"/>
    </xf>
    <xf numFmtId="4" fontId="27" fillId="0" borderId="20" xfId="80" applyNumberFormat="1" applyFont="1" applyFill="1" applyBorder="1" applyAlignment="1">
      <alignment horizontal="right" vertical="center" wrapText="1"/>
    </xf>
    <xf numFmtId="0" fontId="29" fillId="0" borderId="0" xfId="81" applyFont="1" applyFill="1" applyBorder="1" applyAlignment="1">
      <alignment horizontal="left" vertical="center" wrapText="1"/>
    </xf>
    <xf numFmtId="0" fontId="32" fillId="0" borderId="0" xfId="0" applyNumberFormat="1" applyFont="1" applyFill="1" applyAlignment="1" applyProtection="1">
      <alignment horizontal="left" vertical="center" wrapText="1"/>
    </xf>
    <xf numFmtId="0" fontId="29" fillId="0" borderId="0" xfId="81" applyFont="1" applyFill="1" applyBorder="1" applyAlignment="1">
      <alignment horizontal="left"/>
    </xf>
    <xf numFmtId="0" fontId="24" fillId="0" borderId="0" xfId="81" applyFont="1" applyFill="1" applyAlignment="1">
      <alignment horizontal="center"/>
    </xf>
    <xf numFmtId="0" fontId="31" fillId="0" borderId="21" xfId="81" applyFont="1" applyFill="1" applyBorder="1" applyAlignment="1">
      <alignment horizontal="center" vertical="center" wrapText="1"/>
    </xf>
    <xf numFmtId="0" fontId="31" fillId="0" borderId="22" xfId="81" applyFont="1" applyFill="1" applyBorder="1" applyAlignment="1">
      <alignment horizontal="center" vertical="center" wrapText="1"/>
    </xf>
    <xf numFmtId="0" fontId="31" fillId="0" borderId="23" xfId="81" applyFont="1" applyFill="1" applyBorder="1" applyAlignment="1">
      <alignment horizontal="center" vertical="center" wrapText="1"/>
    </xf>
    <xf numFmtId="0" fontId="31" fillId="0" borderId="24" xfId="81" applyFont="1" applyFill="1" applyBorder="1" applyAlignment="1">
      <alignment horizontal="center" vertical="top" wrapText="1"/>
    </xf>
    <xf numFmtId="0" fontId="31" fillId="0" borderId="25" xfId="81" applyFont="1" applyFill="1" applyBorder="1" applyAlignment="1">
      <alignment horizontal="center" vertical="top" wrapText="1"/>
    </xf>
  </cellXfs>
  <cellStyles count="89">
    <cellStyle name="20% - Акцент1" xfId="1"/>
    <cellStyle name="20% - Акцент1 2" xfId="2"/>
    <cellStyle name="20% - Акцент1_Додаток 2" xfId="3"/>
    <cellStyle name="20% - Акцент2" xfId="4"/>
    <cellStyle name="20% - Акцент2 2" xfId="5"/>
    <cellStyle name="20% - Акцент2_Додаток 2" xfId="6"/>
    <cellStyle name="20% - Акцент3" xfId="7"/>
    <cellStyle name="20% - Акцент3 2" xfId="8"/>
    <cellStyle name="20% - Акцент3_Додаток 2" xfId="9"/>
    <cellStyle name="20% - Акцент4" xfId="10"/>
    <cellStyle name="20% - Акцент4 2" xfId="11"/>
    <cellStyle name="20% - Акцент4_Додаток 2" xfId="12"/>
    <cellStyle name="20% - Акцент5" xfId="13"/>
    <cellStyle name="20% - Акцент5 2" xfId="14"/>
    <cellStyle name="20% - Акцент5_Додаток 2" xfId="15"/>
    <cellStyle name="20% - Акцент6" xfId="16"/>
    <cellStyle name="20% - Акцент6 2" xfId="17"/>
    <cellStyle name="20% - Акцент6_Додаток 2" xfId="18"/>
    <cellStyle name="40% - Акцент1" xfId="19"/>
    <cellStyle name="40% - Акцент1 2" xfId="20"/>
    <cellStyle name="40% - Акцент1_Додаток 2" xfId="21"/>
    <cellStyle name="40% - Акцент2" xfId="22"/>
    <cellStyle name="40% - Акцент2 2" xfId="23"/>
    <cellStyle name="40% - Акцент2_Додаток 2" xfId="24"/>
    <cellStyle name="40% - Акцент3" xfId="25"/>
    <cellStyle name="40% - Акцент3 2" xfId="26"/>
    <cellStyle name="40% - Акцент3_Додаток 2" xfId="27"/>
    <cellStyle name="40% - Акцент4" xfId="28"/>
    <cellStyle name="40% - Акцент4 2" xfId="29"/>
    <cellStyle name="40% - Акцент4_Додаток 2" xfId="30"/>
    <cellStyle name="40% - Акцент5" xfId="31"/>
    <cellStyle name="40% - Акцент5 2" xfId="32"/>
    <cellStyle name="40% - Акцент5_Додаток 2" xfId="33"/>
    <cellStyle name="40% - Акцент6" xfId="34"/>
    <cellStyle name="40% - Акцент6 2" xfId="35"/>
    <cellStyle name="40% - Акцент6_Додаток 2" xfId="36"/>
    <cellStyle name="60% - Акцент1" xfId="37"/>
    <cellStyle name="60% - Акцент2" xfId="38"/>
    <cellStyle name="60% - Акцент3" xfId="39"/>
    <cellStyle name="60% - Акцент4" xfId="40"/>
    <cellStyle name="60% - Акцент5" xfId="41"/>
    <cellStyle name="60% - Акцент6" xfId="42"/>
    <cellStyle name="Normal_meresha_07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Ввід" xfId="50"/>
    <cellStyle name="Вывод" xfId="51"/>
    <cellStyle name="Вычисление" xfId="52"/>
    <cellStyle name="Гиперссылка_Додаток 6 джерела.." xfId="53"/>
    <cellStyle name="Добре" xfId="54"/>
    <cellStyle name="Звичайний 10" xfId="55"/>
    <cellStyle name="Звичайний 11" xfId="56"/>
    <cellStyle name="Звичайний 12" xfId="57"/>
    <cellStyle name="Звичайний 13" xfId="58"/>
    <cellStyle name="Звичайний 14" xfId="59"/>
    <cellStyle name="Звичайний 15" xfId="60"/>
    <cellStyle name="Звичайний 16" xfId="61"/>
    <cellStyle name="Звичайний 17" xfId="62"/>
    <cellStyle name="Звичайний 18" xfId="63"/>
    <cellStyle name="Звичайний 19" xfId="64"/>
    <cellStyle name="Звичайний 2" xfId="65"/>
    <cellStyle name="Звичайний 20" xfId="66"/>
    <cellStyle name="Звичайний 3" xfId="67"/>
    <cellStyle name="Звичайний 4" xfId="68"/>
    <cellStyle name="Звичайний 5" xfId="69"/>
    <cellStyle name="Звичайний 6" xfId="70"/>
    <cellStyle name="Звичайний 7" xfId="71"/>
    <cellStyle name="Звичайний 8" xfId="72"/>
    <cellStyle name="Звичайний 9" xfId="73"/>
    <cellStyle name="Зв'язана клітинка" xfId="74"/>
    <cellStyle name="Итог" xfId="75"/>
    <cellStyle name="Контрольна клітинка" xfId="76"/>
    <cellStyle name="Назва" xfId="77"/>
    <cellStyle name="Нейтральный" xfId="78"/>
    <cellStyle name="Обычный" xfId="0" builtinId="0"/>
    <cellStyle name="Обычный 2" xfId="79"/>
    <cellStyle name="Обычный_Додаток 6 джерела ОР" xfId="80"/>
    <cellStyle name="Обычный_Додаток 6 джерела.." xfId="81"/>
    <cellStyle name="Плохой" xfId="82"/>
    <cellStyle name="Пояснение" xfId="83"/>
    <cellStyle name="Примечание" xfId="84"/>
    <cellStyle name="Примечание 2" xfId="85"/>
    <cellStyle name="Примечание_Додаток7 програми" xfId="86"/>
    <cellStyle name="Стиль 1" xfId="87"/>
    <cellStyle name="Текст попередження" xfId="88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</sheetPr>
  <dimension ref="A1:IH48"/>
  <sheetViews>
    <sheetView tabSelected="1" view="pageBreakPreview" topLeftCell="A19" zoomScale="50" zoomScaleNormal="75" zoomScaleSheetLayoutView="70" workbookViewId="0">
      <selection activeCell="C40" sqref="C40"/>
    </sheetView>
  </sheetViews>
  <sheetFormatPr defaultColWidth="9.1640625" defaultRowHeight="18.75" x14ac:dyDescent="0.3"/>
  <cols>
    <col min="1" max="1" width="20.33203125" style="2" customWidth="1"/>
    <col min="2" max="2" width="95" style="2" customWidth="1"/>
    <col min="3" max="3" width="36.83203125" style="2" customWidth="1"/>
    <col min="4" max="4" width="39.1640625" style="2" customWidth="1"/>
    <col min="5" max="5" width="34.83203125" style="2" customWidth="1"/>
    <col min="6" max="6" width="37" style="2" customWidth="1"/>
    <col min="7" max="16384" width="9.1640625" style="2"/>
  </cols>
  <sheetData>
    <row r="1" spans="1:10" ht="30.75" customHeight="1" x14ac:dyDescent="0.45">
      <c r="A1" s="1"/>
      <c r="B1" s="1"/>
      <c r="C1" s="1"/>
      <c r="D1" s="1"/>
      <c r="E1" s="32" t="s">
        <v>40</v>
      </c>
      <c r="F1" s="32"/>
    </row>
    <row r="2" spans="1:10" ht="30.75" x14ac:dyDescent="0.45">
      <c r="A2" s="1"/>
      <c r="B2" s="1"/>
      <c r="C2" s="1"/>
      <c r="D2" s="1"/>
      <c r="E2" s="32" t="s">
        <v>41</v>
      </c>
      <c r="F2" s="32"/>
    </row>
    <row r="3" spans="1:10" ht="30.75" x14ac:dyDescent="0.45">
      <c r="A3" s="1"/>
      <c r="B3" s="1"/>
      <c r="C3" s="1"/>
      <c r="D3" s="1"/>
      <c r="E3" s="32" t="s">
        <v>42</v>
      </c>
      <c r="F3" s="32"/>
    </row>
    <row r="4" spans="1:10" ht="20.25" customHeight="1" x14ac:dyDescent="0.45">
      <c r="A4" s="1"/>
      <c r="B4" s="1"/>
      <c r="C4" s="1"/>
      <c r="D4" s="1"/>
      <c r="E4" s="18"/>
      <c r="F4" s="18"/>
    </row>
    <row r="5" spans="1:10" ht="38.25" customHeight="1" x14ac:dyDescent="0.4">
      <c r="A5" s="34" t="s">
        <v>35</v>
      </c>
      <c r="B5" s="34"/>
      <c r="C5" s="34"/>
      <c r="D5" s="34"/>
      <c r="E5" s="34"/>
      <c r="F5" s="34"/>
    </row>
    <row r="6" spans="1:10" ht="29.25" customHeight="1" x14ac:dyDescent="0.45">
      <c r="A6" s="1"/>
      <c r="B6" s="1"/>
      <c r="C6" s="1"/>
      <c r="D6" s="1"/>
      <c r="E6" s="1"/>
      <c r="F6" s="3" t="s">
        <v>0</v>
      </c>
      <c r="J6" s="4"/>
    </row>
    <row r="7" spans="1:10" ht="33" customHeight="1" x14ac:dyDescent="0.3">
      <c r="A7" s="35" t="s">
        <v>16</v>
      </c>
      <c r="B7" s="35" t="s">
        <v>36</v>
      </c>
      <c r="C7" s="35" t="s">
        <v>37</v>
      </c>
      <c r="D7" s="35" t="s">
        <v>20</v>
      </c>
      <c r="E7" s="38" t="s">
        <v>1</v>
      </c>
      <c r="F7" s="39"/>
    </row>
    <row r="8" spans="1:10" ht="54.6" customHeight="1" x14ac:dyDescent="0.3">
      <c r="A8" s="36"/>
      <c r="B8" s="36"/>
      <c r="C8" s="37"/>
      <c r="D8" s="36"/>
      <c r="E8" s="19" t="s">
        <v>38</v>
      </c>
      <c r="F8" s="19" t="s">
        <v>43</v>
      </c>
    </row>
    <row r="9" spans="1:10" s="5" customFormat="1" ht="32.25" customHeight="1" x14ac:dyDescent="0.3">
      <c r="A9" s="10" t="s">
        <v>2</v>
      </c>
      <c r="B9" s="11" t="s">
        <v>3</v>
      </c>
      <c r="C9" s="22">
        <f t="shared" ref="C9:C34" si="0">D9+E9</f>
        <v>798972273.8499999</v>
      </c>
      <c r="D9" s="22">
        <f>D15</f>
        <v>-2505336441.4299998</v>
      </c>
      <c r="E9" s="22">
        <f>E15</f>
        <v>3304308715.2799997</v>
      </c>
      <c r="F9" s="26">
        <f>F15</f>
        <v>3275709384.4899998</v>
      </c>
    </row>
    <row r="10" spans="1:10" s="5" customFormat="1" ht="83.25" x14ac:dyDescent="0.3">
      <c r="A10" s="23" t="s">
        <v>24</v>
      </c>
      <c r="B10" s="12" t="s">
        <v>34</v>
      </c>
      <c r="C10" s="24">
        <f t="shared" si="0"/>
        <v>0</v>
      </c>
      <c r="D10" s="24">
        <f>D11+D13</f>
        <v>0</v>
      </c>
      <c r="E10" s="24"/>
      <c r="F10" s="27"/>
    </row>
    <row r="11" spans="1:10" s="5" customFormat="1" ht="83.25" x14ac:dyDescent="0.3">
      <c r="A11" s="23" t="s">
        <v>25</v>
      </c>
      <c r="B11" s="12" t="s">
        <v>44</v>
      </c>
      <c r="C11" s="24">
        <f t="shared" si="0"/>
        <v>500000000</v>
      </c>
      <c r="D11" s="24">
        <f>D12</f>
        <v>500000000</v>
      </c>
      <c r="E11" s="24"/>
      <c r="F11" s="27"/>
    </row>
    <row r="12" spans="1:10" s="5" customFormat="1" ht="39" customHeight="1" x14ac:dyDescent="0.3">
      <c r="A12" s="23" t="s">
        <v>26</v>
      </c>
      <c r="B12" s="12" t="s">
        <v>21</v>
      </c>
      <c r="C12" s="24">
        <f t="shared" si="0"/>
        <v>500000000</v>
      </c>
      <c r="D12" s="24">
        <v>500000000</v>
      </c>
      <c r="E12" s="24"/>
      <c r="F12" s="27"/>
    </row>
    <row r="13" spans="1:10" s="5" customFormat="1" ht="55.5" x14ac:dyDescent="0.3">
      <c r="A13" s="23" t="s">
        <v>27</v>
      </c>
      <c r="B13" s="12" t="s">
        <v>22</v>
      </c>
      <c r="C13" s="24">
        <f t="shared" si="0"/>
        <v>-500000000</v>
      </c>
      <c r="D13" s="24">
        <f>D14</f>
        <v>-500000000</v>
      </c>
      <c r="E13" s="24"/>
      <c r="F13" s="27"/>
    </row>
    <row r="14" spans="1:10" s="5" customFormat="1" ht="55.5" x14ac:dyDescent="0.3">
      <c r="A14" s="23" t="s">
        <v>28</v>
      </c>
      <c r="B14" s="12" t="s">
        <v>23</v>
      </c>
      <c r="C14" s="24">
        <f t="shared" si="0"/>
        <v>-500000000</v>
      </c>
      <c r="D14" s="24">
        <v>-500000000</v>
      </c>
      <c r="E14" s="24"/>
      <c r="F14" s="27"/>
    </row>
    <row r="15" spans="1:10" ht="55.5" x14ac:dyDescent="0.3">
      <c r="A15" s="12">
        <v>208000</v>
      </c>
      <c r="B15" s="12" t="s">
        <v>4</v>
      </c>
      <c r="C15" s="25">
        <f t="shared" si="0"/>
        <v>798972273.8499999</v>
      </c>
      <c r="D15" s="21">
        <f>SUM(D16-D17)+D20+D18</f>
        <v>-2505336441.4299998</v>
      </c>
      <c r="E15" s="21">
        <f>SUM(E16-E17)+E20+E18</f>
        <v>3304308715.2799997</v>
      </c>
      <c r="F15" s="28">
        <f>SUM(F16-F17)+F20+F18</f>
        <v>3275709384.4899998</v>
      </c>
    </row>
    <row r="16" spans="1:10" ht="33.75" customHeight="1" x14ac:dyDescent="0.3">
      <c r="A16" s="12">
        <v>208100</v>
      </c>
      <c r="B16" s="12" t="s">
        <v>19</v>
      </c>
      <c r="C16" s="24">
        <f t="shared" si="0"/>
        <v>899737171.21000004</v>
      </c>
      <c r="D16" s="21">
        <v>707670354.75999999</v>
      </c>
      <c r="E16" s="21">
        <v>192066816.44999999</v>
      </c>
      <c r="F16" s="28">
        <v>163467434.41</v>
      </c>
    </row>
    <row r="17" spans="1:242" ht="30.75" customHeight="1" x14ac:dyDescent="0.3">
      <c r="A17" s="12">
        <v>208200</v>
      </c>
      <c r="B17" s="12" t="s">
        <v>5</v>
      </c>
      <c r="C17" s="21">
        <f t="shared" si="0"/>
        <v>100515203.17999998</v>
      </c>
      <c r="D17" s="21">
        <f>707670354.76-249569.18-40401100-1901222-1795000-18080446-67854524.7-140301196.24-336479700-0.25-92500</f>
        <v>100515096.38999999</v>
      </c>
      <c r="E17" s="21">
        <f>192066816.45-125-27646672-53107750-72661425-18475342-9808598-6471159-455536-89421-72591-3112299-151400-14400+8.34</f>
        <v>106.78999998807907</v>
      </c>
      <c r="F17" s="28">
        <f>163467434.41-125-53107750-72661425-9808598-27646672-91417-151400+8.13</f>
        <v>55.539999996423724</v>
      </c>
    </row>
    <row r="18" spans="1:242" ht="30.75" customHeight="1" x14ac:dyDescent="0.3">
      <c r="A18" s="12">
        <v>208300</v>
      </c>
      <c r="B18" s="12" t="s">
        <v>6</v>
      </c>
      <c r="C18" s="21">
        <f t="shared" si="0"/>
        <v>-249694.18</v>
      </c>
      <c r="D18" s="21">
        <f>D19</f>
        <v>-249569.18</v>
      </c>
      <c r="E18" s="21">
        <f>E19</f>
        <v>-125</v>
      </c>
      <c r="F18" s="28">
        <f>F19</f>
        <v>-125</v>
      </c>
    </row>
    <row r="19" spans="1:242" ht="30.75" customHeight="1" x14ac:dyDescent="0.3">
      <c r="A19" s="12" t="s">
        <v>7</v>
      </c>
      <c r="B19" s="12" t="s">
        <v>6</v>
      </c>
      <c r="C19" s="21">
        <f t="shared" si="0"/>
        <v>-249694.18</v>
      </c>
      <c r="D19" s="21">
        <v>-249569.18</v>
      </c>
      <c r="E19" s="21">
        <v>-125</v>
      </c>
      <c r="F19" s="28">
        <v>-125</v>
      </c>
    </row>
    <row r="20" spans="1:242" ht="83.25" x14ac:dyDescent="0.3">
      <c r="A20" s="12">
        <v>208400</v>
      </c>
      <c r="B20" s="13" t="s">
        <v>8</v>
      </c>
      <c r="C20" s="21">
        <f t="shared" si="0"/>
        <v>0</v>
      </c>
      <c r="D20" s="21">
        <f>-2719667500-16660267-324657939.62+1673450-2915200-23079292-376884+50000000-54181664-1400000+9744479-36500000+6851165-1072478</f>
        <v>-3112242130.6199999</v>
      </c>
      <c r="E20" s="21">
        <f>2719667500+16660267+324657939.62-1673450+2915200+23079292+376884-50000000+54181664+1400000-9744479+36500000-6851165+1072478</f>
        <v>3112242130.6199999</v>
      </c>
      <c r="F20" s="21">
        <f>2719667500+16660267+324657939.62-1673450+2915200+23079292+376884-50000000+54181664+1400000-9744479+36500000-6851165+1072478</f>
        <v>3112242130.6199999</v>
      </c>
    </row>
    <row r="21" spans="1:242" ht="33.75" customHeight="1" x14ac:dyDescent="0.3">
      <c r="A21" s="13"/>
      <c r="B21" s="14" t="s">
        <v>9</v>
      </c>
      <c r="C21" s="21">
        <f t="shared" si="0"/>
        <v>798972273.8499999</v>
      </c>
      <c r="D21" s="21">
        <f>SUM(D9)</f>
        <v>-2505336441.4299998</v>
      </c>
      <c r="E21" s="21">
        <f>SUM(E9)</f>
        <v>3304308715.2799997</v>
      </c>
      <c r="F21" s="28">
        <f>SUM(F9)</f>
        <v>3275709384.4899998</v>
      </c>
    </row>
    <row r="22" spans="1:242" s="5" customFormat="1" ht="37.5" customHeight="1" x14ac:dyDescent="0.3">
      <c r="A22" s="15" t="s">
        <v>10</v>
      </c>
      <c r="B22" s="13" t="s">
        <v>17</v>
      </c>
      <c r="C22" s="21">
        <f t="shared" si="0"/>
        <v>798972273.8499999</v>
      </c>
      <c r="D22" s="21">
        <f>D28</f>
        <v>-2505336441.4299998</v>
      </c>
      <c r="E22" s="21">
        <f>E28</f>
        <v>3304308715.2799997</v>
      </c>
      <c r="F22" s="28">
        <f>F28</f>
        <v>3275709384.4899998</v>
      </c>
    </row>
    <row r="23" spans="1:242" s="5" customFormat="1" ht="83.25" x14ac:dyDescent="0.3">
      <c r="A23" s="23" t="s">
        <v>29</v>
      </c>
      <c r="B23" s="12" t="s">
        <v>34</v>
      </c>
      <c r="C23" s="21">
        <f t="shared" si="0"/>
        <v>0</v>
      </c>
      <c r="D23" s="24">
        <f>D24+D26</f>
        <v>0</v>
      </c>
      <c r="E23" s="24"/>
      <c r="F23" s="27"/>
    </row>
    <row r="24" spans="1:242" s="5" customFormat="1" ht="83.25" x14ac:dyDescent="0.3">
      <c r="A24" s="23" t="s">
        <v>30</v>
      </c>
      <c r="B24" s="12" t="s">
        <v>44</v>
      </c>
      <c r="C24" s="21">
        <f t="shared" si="0"/>
        <v>500000000</v>
      </c>
      <c r="D24" s="24">
        <f>D25</f>
        <v>500000000</v>
      </c>
      <c r="E24" s="24"/>
      <c r="F24" s="27"/>
    </row>
    <row r="25" spans="1:242" s="5" customFormat="1" ht="32.25" customHeight="1" x14ac:dyDescent="0.3">
      <c r="A25" s="23" t="s">
        <v>31</v>
      </c>
      <c r="B25" s="12" t="s">
        <v>21</v>
      </c>
      <c r="C25" s="21">
        <f t="shared" si="0"/>
        <v>500000000</v>
      </c>
      <c r="D25" s="24">
        <v>500000000</v>
      </c>
      <c r="E25" s="24"/>
      <c r="F25" s="27"/>
    </row>
    <row r="26" spans="1:242" s="5" customFormat="1" ht="55.5" x14ac:dyDescent="0.3">
      <c r="A26" s="23" t="s">
        <v>32</v>
      </c>
      <c r="B26" s="12" t="s">
        <v>22</v>
      </c>
      <c r="C26" s="21">
        <f t="shared" si="0"/>
        <v>-500000000</v>
      </c>
      <c r="D26" s="24">
        <f>D27</f>
        <v>-500000000</v>
      </c>
      <c r="E26" s="24"/>
      <c r="F26" s="27"/>
    </row>
    <row r="27" spans="1:242" s="5" customFormat="1" ht="55.5" x14ac:dyDescent="0.3">
      <c r="A27" s="23" t="s">
        <v>33</v>
      </c>
      <c r="B27" s="12" t="s">
        <v>23</v>
      </c>
      <c r="C27" s="21">
        <f t="shared" si="0"/>
        <v>-500000000</v>
      </c>
      <c r="D27" s="24">
        <v>-500000000</v>
      </c>
      <c r="E27" s="24"/>
      <c r="F27" s="27"/>
    </row>
    <row r="28" spans="1:242" s="7" customFormat="1" ht="33.75" customHeight="1" x14ac:dyDescent="0.2">
      <c r="A28" s="12">
        <v>602000</v>
      </c>
      <c r="B28" s="12" t="s">
        <v>18</v>
      </c>
      <c r="C28" s="21">
        <f t="shared" si="0"/>
        <v>798972273.8499999</v>
      </c>
      <c r="D28" s="21">
        <f>SUM(D29-D30)+D33+D31</f>
        <v>-2505336441.4299998</v>
      </c>
      <c r="E28" s="21">
        <f>SUM(E29-E30)+E33+E31</f>
        <v>3304308715.2799997</v>
      </c>
      <c r="F28" s="28">
        <f>SUM(F29-F30)+F33+F31</f>
        <v>3275709384.4899998</v>
      </c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  <c r="IG28" s="6"/>
      <c r="IH28" s="6"/>
    </row>
    <row r="29" spans="1:242" s="5" customFormat="1" ht="33.75" customHeight="1" x14ac:dyDescent="0.3">
      <c r="A29" s="15" t="s">
        <v>11</v>
      </c>
      <c r="B29" s="13" t="s">
        <v>19</v>
      </c>
      <c r="C29" s="21">
        <f t="shared" si="0"/>
        <v>899737171.21000004</v>
      </c>
      <c r="D29" s="21">
        <v>707670354.75999999</v>
      </c>
      <c r="E29" s="21">
        <v>192066816.44999999</v>
      </c>
      <c r="F29" s="28">
        <v>163467434.41</v>
      </c>
    </row>
    <row r="30" spans="1:242" ht="30.75" customHeight="1" x14ac:dyDescent="0.3">
      <c r="A30" s="15" t="s">
        <v>12</v>
      </c>
      <c r="B30" s="13" t="s">
        <v>5</v>
      </c>
      <c r="C30" s="21">
        <f t="shared" si="0"/>
        <v>100515203.17999998</v>
      </c>
      <c r="D30" s="21">
        <f>707670354.76-249569.18-40401100-1901222-1795000-18080446-67854524.7-140301196.24-336479700-0.25-92500</f>
        <v>100515096.38999999</v>
      </c>
      <c r="E30" s="21">
        <f>192066816.45-125-27646672-53107750-72661425-18475342-9808598-6471159-455536-89421-72591-3112299-151400-14400+8.34</f>
        <v>106.78999998807907</v>
      </c>
      <c r="F30" s="28">
        <f>163467434.41-125-53107750-72661425-9808598-27646672-91417-151400+8.13</f>
        <v>55.539999996423724</v>
      </c>
    </row>
    <row r="31" spans="1:242" ht="32.25" customHeight="1" x14ac:dyDescent="0.3">
      <c r="A31" s="15" t="s">
        <v>13</v>
      </c>
      <c r="B31" s="12" t="s">
        <v>6</v>
      </c>
      <c r="C31" s="21">
        <f t="shared" si="0"/>
        <v>-249694.18</v>
      </c>
      <c r="D31" s="21">
        <v>-249569.18</v>
      </c>
      <c r="E31" s="21">
        <v>-125</v>
      </c>
      <c r="F31" s="28">
        <v>-125</v>
      </c>
    </row>
    <row r="32" spans="1:242" ht="32.25" customHeight="1" x14ac:dyDescent="0.3">
      <c r="A32" s="15" t="s">
        <v>39</v>
      </c>
      <c r="B32" s="12" t="s">
        <v>6</v>
      </c>
      <c r="C32" s="21">
        <v>-249694.18</v>
      </c>
      <c r="D32" s="21">
        <v>-249569.18</v>
      </c>
      <c r="E32" s="21">
        <v>-125</v>
      </c>
      <c r="F32" s="28">
        <v>-125</v>
      </c>
    </row>
    <row r="33" spans="1:6" ht="83.25" x14ac:dyDescent="0.3">
      <c r="A33" s="12">
        <v>602400</v>
      </c>
      <c r="B33" s="13" t="s">
        <v>14</v>
      </c>
      <c r="C33" s="21">
        <f t="shared" si="0"/>
        <v>0</v>
      </c>
      <c r="D33" s="21">
        <f>-2719667500-16660267-324657939.62+1673450-2915200-23079292-376884+50000000-54181664-1400000+9744479-36500000+6851165-1072478</f>
        <v>-3112242130.6199999</v>
      </c>
      <c r="E33" s="21">
        <f>2719667500+16660267+324657939.62-1673450+2915200+23079292+376884-50000000+54181664+1400000-9744479+36500000-6851165+1072478</f>
        <v>3112242130.6199999</v>
      </c>
      <c r="F33" s="21">
        <f>2719667500+16660267+324657939.62-1673450+2915200+23079292+376884-50000000+54181664+1400000-9744479+36500000-6851165+1072478</f>
        <v>3112242130.6199999</v>
      </c>
    </row>
    <row r="34" spans="1:6" ht="32.25" customHeight="1" x14ac:dyDescent="0.3">
      <c r="A34" s="16"/>
      <c r="B34" s="17" t="s">
        <v>15</v>
      </c>
      <c r="C34" s="29">
        <f t="shared" si="0"/>
        <v>798972273.8499999</v>
      </c>
      <c r="D34" s="29">
        <f>SUM(D22)</f>
        <v>-2505336441.4299998</v>
      </c>
      <c r="E34" s="29">
        <f>SUM(E22)</f>
        <v>3304308715.2799997</v>
      </c>
      <c r="F34" s="30">
        <f>SUM(F22)</f>
        <v>3275709384.4899998</v>
      </c>
    </row>
    <row r="35" spans="1:6" x14ac:dyDescent="0.3">
      <c r="C35" s="8"/>
      <c r="D35" s="8"/>
      <c r="E35" s="8"/>
      <c r="F35" s="8"/>
    </row>
    <row r="36" spans="1:6" x14ac:dyDescent="0.3">
      <c r="C36" s="8"/>
      <c r="D36" s="8"/>
      <c r="E36" s="8"/>
      <c r="F36" s="8"/>
    </row>
    <row r="37" spans="1:6" x14ac:dyDescent="0.3">
      <c r="C37" s="8"/>
      <c r="D37" s="8"/>
      <c r="E37" s="8"/>
      <c r="F37" s="8"/>
    </row>
    <row r="38" spans="1:6" x14ac:dyDescent="0.3">
      <c r="C38" s="8"/>
      <c r="D38" s="8"/>
      <c r="E38" s="8"/>
      <c r="F38" s="8"/>
    </row>
    <row r="39" spans="1:6" ht="24.75" customHeight="1" x14ac:dyDescent="0.3">
      <c r="C39" s="8"/>
      <c r="D39" s="8"/>
      <c r="E39" s="8"/>
      <c r="F39" s="8"/>
    </row>
    <row r="40" spans="1:6" ht="9" customHeight="1" x14ac:dyDescent="0.3">
      <c r="A40" s="9"/>
    </row>
    <row r="41" spans="1:6" ht="88.5" customHeight="1" x14ac:dyDescent="0.4">
      <c r="A41" s="31" t="s">
        <v>45</v>
      </c>
      <c r="B41" s="31"/>
      <c r="C41" s="20"/>
      <c r="D41" s="20"/>
      <c r="E41" s="33" t="s">
        <v>46</v>
      </c>
      <c r="F41" s="33"/>
    </row>
    <row r="42" spans="1:6" x14ac:dyDescent="0.3">
      <c r="C42" s="8"/>
      <c r="D42" s="8"/>
      <c r="E42" s="8"/>
      <c r="F42" s="8"/>
    </row>
    <row r="43" spans="1:6" x14ac:dyDescent="0.3">
      <c r="C43" s="8"/>
      <c r="D43" s="8"/>
      <c r="E43" s="8"/>
      <c r="F43" s="8"/>
    </row>
    <row r="44" spans="1:6" x14ac:dyDescent="0.3">
      <c r="C44" s="8"/>
      <c r="D44" s="8"/>
      <c r="E44" s="8"/>
      <c r="F44" s="8"/>
    </row>
    <row r="45" spans="1:6" x14ac:dyDescent="0.3">
      <c r="C45" s="8"/>
      <c r="D45" s="8"/>
      <c r="E45" s="8"/>
      <c r="F45" s="8"/>
    </row>
    <row r="46" spans="1:6" x14ac:dyDescent="0.3">
      <c r="C46" s="8"/>
      <c r="D46" s="8"/>
      <c r="E46" s="8"/>
      <c r="F46" s="8"/>
    </row>
    <row r="47" spans="1:6" x14ac:dyDescent="0.3">
      <c r="C47" s="8"/>
      <c r="D47" s="8"/>
      <c r="E47" s="8"/>
      <c r="F47" s="8"/>
    </row>
    <row r="48" spans="1:6" x14ac:dyDescent="0.3">
      <c r="C48" s="8"/>
      <c r="D48" s="8"/>
      <c r="E48" s="8"/>
      <c r="F48" s="8"/>
    </row>
  </sheetData>
  <mergeCells count="11">
    <mergeCell ref="A41:B41"/>
    <mergeCell ref="E1:F1"/>
    <mergeCell ref="E41:F41"/>
    <mergeCell ref="A5:F5"/>
    <mergeCell ref="D7:D8"/>
    <mergeCell ref="B7:B8"/>
    <mergeCell ref="A7:A8"/>
    <mergeCell ref="C7:C8"/>
    <mergeCell ref="E7:F7"/>
    <mergeCell ref="E3:F3"/>
    <mergeCell ref="E2:F2"/>
  </mergeCells>
  <phoneticPr fontId="11" type="noConversion"/>
  <printOptions horizontalCentered="1"/>
  <pageMargins left="0.47244094488188981" right="0.39370078740157483" top="0.78740157480314965" bottom="0.98425196850393704" header="0" footer="0"/>
  <pageSetup paperSize="9" scale="37" orientation="portrait" r:id="rId1"/>
  <headerFooter differentFirst="1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ОР</vt:lpstr>
      <vt:lpstr>ОР!Область_печати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Качаєнко Олена Андріївна</dc:creator>
  <cp:lastModifiedBy>User</cp:lastModifiedBy>
  <cp:lastPrinted>2019-11-20T07:59:11Z</cp:lastPrinted>
  <dcterms:created xsi:type="dcterms:W3CDTF">2014-01-17T10:52:16Z</dcterms:created>
  <dcterms:modified xsi:type="dcterms:W3CDTF">2019-11-20T07:59:13Z</dcterms:modified>
</cp:coreProperties>
</file>