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55" yWindow="120" windowWidth="19155" windowHeight="12960"/>
  </bookViews>
  <sheets>
    <sheet name="полний " sheetId="17" r:id="rId1"/>
  </sheets>
  <definedNames>
    <definedName name="Excel_BuiltIn_Print_Titles" localSheetId="0">'полний '!$9:$9</definedName>
    <definedName name="Z_96E2A35E_4A48_419F_9E38_8CEFA5D27C66_.wvu.PrintArea" localSheetId="0">'полний '!$A$1:$J$237</definedName>
    <definedName name="Z_96E2A35E_4A48_419F_9E38_8CEFA5D27C66_.wvu.PrintTitles" localSheetId="0">'полний '!$9:$9</definedName>
    <definedName name="Z_96E2A35E_4A48_419F_9E38_8CEFA5D27C66_.wvu.Rows" localSheetId="0">'полний '!#REF!</definedName>
    <definedName name="Z_ABBD498D_3D2F_4E62_985A_EF1DC4D9DC47_.wvu.PrintArea" localSheetId="0">'полний '!$A$1:$J$237</definedName>
    <definedName name="Z_ABBD498D_3D2F_4E62_985A_EF1DC4D9DC47_.wvu.PrintTitles" localSheetId="0">'полний '!$9:$9</definedName>
    <definedName name="Z_ABBD498D_3D2F_4E62_985A_EF1DC4D9DC47_.wvu.Rows" localSheetId="0">'полний '!#REF!</definedName>
    <definedName name="Z_E02D48B6_D0D9_4E6E_B70D_8E13580A6528_.wvu.PrintArea" localSheetId="0">'полний '!$A$1:$J$237</definedName>
    <definedName name="Z_E02D48B6_D0D9_4E6E_B70D_8E13580A6528_.wvu.PrintTitles" localSheetId="0">'полний '!$9:$9</definedName>
    <definedName name="Z_E02D48B6_D0D9_4E6E_B70D_8E13580A6528_.wvu.Rows" localSheetId="0">'полний '!#REF!</definedName>
    <definedName name="_xlnm.Print_Titles" localSheetId="0">'полний '!$7:$9</definedName>
    <definedName name="_xlnm.Print_Area" localSheetId="0">'полний '!$A$1:$J$240</definedName>
  </definedNames>
  <calcPr calcId="145621" fullCalcOnLoad="1"/>
</workbook>
</file>

<file path=xl/calcChain.xml><?xml version="1.0" encoding="utf-8"?>
<calcChain xmlns="http://schemas.openxmlformats.org/spreadsheetml/2006/main">
  <c r="G30" i="17" l="1"/>
  <c r="J29" i="17"/>
  <c r="J28" i="17"/>
  <c r="J26" i="17"/>
  <c r="I29" i="17"/>
  <c r="I28" i="17"/>
  <c r="I26" i="17"/>
  <c r="H29" i="17"/>
  <c r="G29" i="17"/>
  <c r="G27" i="17"/>
  <c r="G25" i="17"/>
  <c r="G24" i="17"/>
  <c r="J23" i="17"/>
  <c r="J22" i="17"/>
  <c r="J20" i="17"/>
  <c r="I23" i="17"/>
  <c r="I22" i="17"/>
  <c r="I20" i="17"/>
  <c r="G20" i="17"/>
  <c r="H23" i="17"/>
  <c r="J21" i="17"/>
  <c r="G21" i="17"/>
  <c r="I15" i="17"/>
  <c r="I13" i="17"/>
  <c r="I12" i="17"/>
  <c r="I10" i="17"/>
  <c r="J15" i="17"/>
  <c r="H15" i="17"/>
  <c r="H13" i="17"/>
  <c r="G19" i="17"/>
  <c r="H145" i="17"/>
  <c r="G145" i="17"/>
  <c r="J158" i="17"/>
  <c r="J157" i="17"/>
  <c r="I158" i="17"/>
  <c r="I157" i="17"/>
  <c r="G168" i="17"/>
  <c r="G167" i="17"/>
  <c r="G166" i="17"/>
  <c r="G162" i="17"/>
  <c r="J154" i="17"/>
  <c r="J149" i="17"/>
  <c r="J148" i="17"/>
  <c r="J146" i="17"/>
  <c r="I154" i="17"/>
  <c r="G155" i="17"/>
  <c r="G156" i="17"/>
  <c r="H154" i="17"/>
  <c r="G154" i="17"/>
  <c r="H158" i="17"/>
  <c r="G171" i="17"/>
  <c r="G152" i="17"/>
  <c r="G150" i="17"/>
  <c r="H234" i="17"/>
  <c r="G234" i="17"/>
  <c r="J234" i="17"/>
  <c r="J233" i="17"/>
  <c r="J231" i="17"/>
  <c r="I234" i="17"/>
  <c r="I233" i="17"/>
  <c r="G236" i="17"/>
  <c r="G235" i="17"/>
  <c r="G224" i="17"/>
  <c r="I216" i="17"/>
  <c r="J216" i="17"/>
  <c r="J215" i="17"/>
  <c r="H216" i="17"/>
  <c r="G217" i="17"/>
  <c r="G218" i="17"/>
  <c r="H157" i="17"/>
  <c r="G157" i="17"/>
  <c r="G172" i="17"/>
  <c r="G163" i="17"/>
  <c r="G164" i="17"/>
  <c r="G165" i="17"/>
  <c r="G169" i="17"/>
  <c r="G170" i="17"/>
  <c r="G161" i="17"/>
  <c r="G159" i="17"/>
  <c r="I108" i="17"/>
  <c r="I107" i="17"/>
  <c r="J108" i="17"/>
  <c r="J107" i="17"/>
  <c r="H108" i="17"/>
  <c r="G110" i="17"/>
  <c r="G109" i="17"/>
  <c r="J34" i="17"/>
  <c r="J33" i="17"/>
  <c r="J31" i="17"/>
  <c r="G35" i="17"/>
  <c r="G36" i="17"/>
  <c r="I120" i="17"/>
  <c r="I119" i="17"/>
  <c r="J120" i="17"/>
  <c r="J119" i="17"/>
  <c r="J117" i="17"/>
  <c r="H120" i="17"/>
  <c r="H119" i="17"/>
  <c r="H117" i="17"/>
  <c r="G120" i="17"/>
  <c r="G121" i="17"/>
  <c r="H229" i="17"/>
  <c r="H228" i="17"/>
  <c r="G222" i="17"/>
  <c r="H220" i="17"/>
  <c r="G223" i="17"/>
  <c r="I215" i="17"/>
  <c r="H40" i="17"/>
  <c r="H39" i="17"/>
  <c r="H37" i="17"/>
  <c r="J13" i="17"/>
  <c r="J12" i="17"/>
  <c r="J10" i="17"/>
  <c r="I41" i="17"/>
  <c r="G41" i="17"/>
  <c r="G43" i="17"/>
  <c r="G46" i="17"/>
  <c r="G42" i="17"/>
  <c r="G45" i="17"/>
  <c r="I47" i="17"/>
  <c r="G47" i="17"/>
  <c r="J47" i="17"/>
  <c r="I44" i="17"/>
  <c r="G44" i="17"/>
  <c r="J44" i="17"/>
  <c r="J40" i="17"/>
  <c r="J39" i="17"/>
  <c r="J37" i="17"/>
  <c r="G115" i="17"/>
  <c r="G125" i="17"/>
  <c r="G124" i="17"/>
  <c r="I56" i="17"/>
  <c r="I55" i="17"/>
  <c r="J56" i="17"/>
  <c r="J55" i="17"/>
  <c r="J50" i="17"/>
  <c r="G127" i="17"/>
  <c r="H56" i="17"/>
  <c r="G56" i="17"/>
  <c r="G58" i="17"/>
  <c r="G230" i="17"/>
  <c r="J229" i="17"/>
  <c r="J228" i="17"/>
  <c r="J226" i="17"/>
  <c r="I229" i="17"/>
  <c r="G227" i="17"/>
  <c r="G225" i="17"/>
  <c r="G221" i="17"/>
  <c r="J220" i="17"/>
  <c r="J219" i="17"/>
  <c r="I220" i="17"/>
  <c r="I219" i="17"/>
  <c r="I213" i="17"/>
  <c r="G212" i="17"/>
  <c r="J211" i="17"/>
  <c r="J210" i="17"/>
  <c r="J208" i="17"/>
  <c r="I211" i="17"/>
  <c r="I210" i="17"/>
  <c r="I208" i="17"/>
  <c r="H211" i="17"/>
  <c r="H210" i="17"/>
  <c r="G210" i="17"/>
  <c r="G209" i="17"/>
  <c r="G207" i="17"/>
  <c r="J206" i="17"/>
  <c r="J205" i="17"/>
  <c r="J203" i="17"/>
  <c r="I206" i="17"/>
  <c r="I205" i="17"/>
  <c r="I203" i="17"/>
  <c r="H206" i="17"/>
  <c r="H205" i="17"/>
  <c r="H203" i="17"/>
  <c r="G204" i="17"/>
  <c r="G202" i="17"/>
  <c r="J201" i="17"/>
  <c r="J200" i="17"/>
  <c r="J198" i="17"/>
  <c r="I201" i="17"/>
  <c r="I200" i="17"/>
  <c r="H201" i="17"/>
  <c r="H200" i="17"/>
  <c r="H198" i="17"/>
  <c r="G199" i="17"/>
  <c r="G197" i="17"/>
  <c r="J196" i="17"/>
  <c r="J195" i="17"/>
  <c r="J193" i="17"/>
  <c r="I196" i="17"/>
  <c r="I195" i="17"/>
  <c r="I193" i="17"/>
  <c r="H196" i="17"/>
  <c r="H195" i="17"/>
  <c r="H193" i="17"/>
  <c r="G193" i="17"/>
  <c r="G194" i="17"/>
  <c r="G192" i="17"/>
  <c r="J191" i="17"/>
  <c r="J190" i="17"/>
  <c r="J188" i="17"/>
  <c r="I191" i="17"/>
  <c r="G191" i="17"/>
  <c r="H191" i="17"/>
  <c r="H190" i="17"/>
  <c r="G189" i="17"/>
  <c r="G187" i="17"/>
  <c r="J186" i="17"/>
  <c r="J185" i="17"/>
  <c r="J183" i="17"/>
  <c r="I186" i="17"/>
  <c r="I185" i="17"/>
  <c r="H186" i="17"/>
  <c r="H185" i="17"/>
  <c r="G184" i="17"/>
  <c r="G182" i="17"/>
  <c r="G181" i="17"/>
  <c r="G180" i="17"/>
  <c r="J179" i="17"/>
  <c r="J178" i="17"/>
  <c r="J176" i="17"/>
  <c r="I179" i="17"/>
  <c r="I178" i="17"/>
  <c r="I176" i="17"/>
  <c r="H179" i="17"/>
  <c r="H178" i="17"/>
  <c r="G177" i="17"/>
  <c r="G175" i="17"/>
  <c r="J174" i="17"/>
  <c r="J173" i="17"/>
  <c r="I174" i="17"/>
  <c r="H174" i="17"/>
  <c r="H173" i="17"/>
  <c r="G173" i="17"/>
  <c r="G160" i="17"/>
  <c r="G153" i="17"/>
  <c r="G151" i="17"/>
  <c r="G147" i="17"/>
  <c r="J144" i="17"/>
  <c r="J143" i="17"/>
  <c r="J141" i="17"/>
  <c r="I144" i="17"/>
  <c r="I143" i="17"/>
  <c r="I141" i="17"/>
  <c r="G141" i="17"/>
  <c r="G142" i="17"/>
  <c r="G140" i="17"/>
  <c r="J139" i="17"/>
  <c r="J138" i="17"/>
  <c r="J136" i="17"/>
  <c r="I139" i="17"/>
  <c r="I138" i="17"/>
  <c r="I136" i="17"/>
  <c r="H139" i="17"/>
  <c r="H138" i="17"/>
  <c r="G137" i="17"/>
  <c r="G135" i="17"/>
  <c r="J134" i="17"/>
  <c r="J133" i="17"/>
  <c r="J131" i="17"/>
  <c r="I134" i="17"/>
  <c r="I133" i="17"/>
  <c r="I131" i="17"/>
  <c r="H134" i="17"/>
  <c r="H133" i="17"/>
  <c r="G132" i="17"/>
  <c r="G130" i="17"/>
  <c r="J129" i="17"/>
  <c r="J128" i="17"/>
  <c r="I129" i="17"/>
  <c r="I128" i="17"/>
  <c r="I117" i="17"/>
  <c r="H129" i="17"/>
  <c r="H128" i="17"/>
  <c r="G126" i="17"/>
  <c r="G123" i="17"/>
  <c r="G122" i="17"/>
  <c r="G118" i="17"/>
  <c r="G116" i="17"/>
  <c r="G114" i="17"/>
  <c r="G113" i="17"/>
  <c r="G112" i="17"/>
  <c r="G111" i="17"/>
  <c r="G106" i="17"/>
  <c r="G105" i="17"/>
  <c r="G104" i="17"/>
  <c r="J103" i="17"/>
  <c r="J102" i="17"/>
  <c r="I103" i="17"/>
  <c r="I102" i="17"/>
  <c r="I100" i="17"/>
  <c r="H103" i="17"/>
  <c r="H102" i="17"/>
  <c r="G102" i="17"/>
  <c r="G101" i="17"/>
  <c r="G99" i="17"/>
  <c r="J98" i="17"/>
  <c r="J97" i="17"/>
  <c r="I98" i="17"/>
  <c r="I97" i="17"/>
  <c r="H98" i="17"/>
  <c r="H97" i="17"/>
  <c r="G96" i="17"/>
  <c r="J95" i="17"/>
  <c r="J94" i="17"/>
  <c r="J92" i="17"/>
  <c r="I95" i="17"/>
  <c r="I94" i="17"/>
  <c r="H95" i="17"/>
  <c r="H94" i="17"/>
  <c r="G93" i="17"/>
  <c r="G91" i="17"/>
  <c r="G90" i="17"/>
  <c r="G89" i="17"/>
  <c r="G88" i="17"/>
  <c r="G87" i="17"/>
  <c r="G86" i="17"/>
  <c r="G85" i="17"/>
  <c r="J84" i="17"/>
  <c r="J83" i="17"/>
  <c r="J81" i="17"/>
  <c r="I84" i="17"/>
  <c r="H84" i="17"/>
  <c r="H83" i="17"/>
  <c r="G82" i="17"/>
  <c r="G80" i="17"/>
  <c r="G79" i="17"/>
  <c r="J78" i="17"/>
  <c r="J77" i="17"/>
  <c r="J75" i="17"/>
  <c r="I78" i="17"/>
  <c r="I77" i="17"/>
  <c r="I75" i="17"/>
  <c r="H78" i="17"/>
  <c r="G78" i="17"/>
  <c r="G76" i="17"/>
  <c r="G74" i="17"/>
  <c r="J73" i="17"/>
  <c r="J72" i="17"/>
  <c r="I73" i="17"/>
  <c r="I72" i="17"/>
  <c r="H73" i="17"/>
  <c r="H72" i="17"/>
  <c r="G71" i="17"/>
  <c r="G70" i="17"/>
  <c r="J69" i="17"/>
  <c r="J68" i="17"/>
  <c r="I69" i="17"/>
  <c r="I68" i="17"/>
  <c r="I66" i="17"/>
  <c r="H69" i="17"/>
  <c r="H68" i="17"/>
  <c r="G67" i="17"/>
  <c r="G65" i="17"/>
  <c r="G64" i="17"/>
  <c r="G63" i="17"/>
  <c r="J62" i="17"/>
  <c r="J61" i="17"/>
  <c r="J59" i="17"/>
  <c r="I62" i="17"/>
  <c r="I61" i="17"/>
  <c r="I59" i="17"/>
  <c r="H62" i="17"/>
  <c r="H61" i="17"/>
  <c r="G60" i="17"/>
  <c r="G57" i="17"/>
  <c r="G54" i="17"/>
  <c r="J53" i="17"/>
  <c r="J52" i="17"/>
  <c r="I53" i="17"/>
  <c r="I52" i="17"/>
  <c r="H53" i="17"/>
  <c r="G53" i="17"/>
  <c r="G51" i="17"/>
  <c r="G49" i="17"/>
  <c r="G48" i="17"/>
  <c r="G38" i="17"/>
  <c r="H34" i="17"/>
  <c r="H33" i="17"/>
  <c r="J32" i="17"/>
  <c r="G32" i="17"/>
  <c r="G18" i="17"/>
  <c r="G17" i="17"/>
  <c r="G16" i="17"/>
  <c r="G14" i="17"/>
  <c r="G11" i="17"/>
  <c r="H219" i="17"/>
  <c r="I173" i="17"/>
  <c r="I228" i="17"/>
  <c r="I226" i="17"/>
  <c r="G220" i="17"/>
  <c r="G216" i="17"/>
  <c r="H144" i="17"/>
  <c r="H143" i="17"/>
  <c r="G143" i="17"/>
  <c r="G211" i="17"/>
  <c r="G108" i="17"/>
  <c r="H215" i="17"/>
  <c r="G215" i="17"/>
  <c r="G196" i="17"/>
  <c r="I190" i="17"/>
  <c r="I188" i="17"/>
  <c r="G188" i="17"/>
  <c r="I149" i="17"/>
  <c r="I148" i="17"/>
  <c r="I146" i="17"/>
  <c r="G158" i="17"/>
  <c r="H188" i="17"/>
  <c r="G233" i="17"/>
  <c r="I231" i="17"/>
  <c r="G231" i="17"/>
  <c r="G179" i="17"/>
  <c r="G103" i="17"/>
  <c r="I34" i="17"/>
  <c r="I33" i="17"/>
  <c r="I31" i="17"/>
  <c r="H107" i="17"/>
  <c r="H100" i="17"/>
  <c r="G100" i="17"/>
  <c r="H213" i="17"/>
  <c r="G213" i="17"/>
  <c r="G98" i="17"/>
  <c r="H141" i="17"/>
  <c r="H22" i="17"/>
  <c r="H20" i="17"/>
  <c r="H183" i="17"/>
  <c r="G22" i="17"/>
  <c r="G186" i="17"/>
  <c r="G229" i="17"/>
  <c r="I40" i="17"/>
  <c r="G219" i="17"/>
  <c r="J66" i="17"/>
  <c r="J100" i="17"/>
  <c r="G23" i="17"/>
  <c r="H28" i="17"/>
  <c r="G69" i="17"/>
  <c r="G134" i="17"/>
  <c r="G201" i="17"/>
  <c r="G144" i="17"/>
  <c r="G97" i="17"/>
  <c r="G107" i="17"/>
  <c r="G72" i="17"/>
  <c r="I83" i="17"/>
  <c r="I81" i="17"/>
  <c r="G84" i="17"/>
  <c r="G190" i="17"/>
  <c r="G73" i="17"/>
  <c r="G195" i="17"/>
  <c r="G34" i="17"/>
  <c r="G62" i="17"/>
  <c r="H208" i="17"/>
  <c r="G208" i="17"/>
  <c r="H81" i="17"/>
  <c r="H92" i="17"/>
  <c r="G128" i="17"/>
  <c r="J213" i="17"/>
  <c r="I50" i="17"/>
  <c r="G119" i="17"/>
  <c r="G117" i="17"/>
  <c r="G139" i="17"/>
  <c r="G205" i="17"/>
  <c r="G174" i="17"/>
  <c r="G129" i="17"/>
  <c r="H55" i="17"/>
  <c r="G15" i="17"/>
  <c r="G206" i="17"/>
  <c r="G95" i="17"/>
  <c r="H149" i="17"/>
  <c r="G40" i="17"/>
  <c r="I39" i="17"/>
  <c r="G28" i="17"/>
  <c r="H26" i="17"/>
  <c r="G26" i="17"/>
  <c r="H148" i="17"/>
  <c r="G149" i="17"/>
  <c r="G55" i="17"/>
  <c r="G81" i="17"/>
  <c r="G83" i="17"/>
  <c r="I37" i="17"/>
  <c r="G37" i="17"/>
  <c r="G39" i="17"/>
  <c r="G148" i="17"/>
  <c r="H176" i="17"/>
  <c r="G176" i="17"/>
  <c r="G178" i="17"/>
  <c r="G200" i="17"/>
  <c r="I198" i="17"/>
  <c r="G198" i="17"/>
  <c r="J237" i="17"/>
  <c r="H226" i="17"/>
  <c r="G226" i="17"/>
  <c r="G228" i="17"/>
  <c r="H146" i="17"/>
  <c r="G146" i="17"/>
  <c r="G61" i="17"/>
  <c r="H59" i="17"/>
  <c r="G59" i="17"/>
  <c r="G68" i="17"/>
  <c r="H66" i="17"/>
  <c r="G66" i="17"/>
  <c r="I92" i="17"/>
  <c r="I237" i="17"/>
  <c r="G94" i="17"/>
  <c r="H131" i="17"/>
  <c r="G131" i="17"/>
  <c r="G133" i="17"/>
  <c r="G138" i="17"/>
  <c r="H136" i="17"/>
  <c r="G136" i="17"/>
  <c r="G185" i="17"/>
  <c r="I183" i="17"/>
  <c r="G183" i="17"/>
  <c r="G203" i="17"/>
  <c r="H31" i="17"/>
  <c r="G31" i="17"/>
  <c r="G33" i="17"/>
  <c r="G13" i="17"/>
  <c r="H12" i="17"/>
  <c r="H52" i="17"/>
  <c r="H77" i="17"/>
  <c r="H75" i="17"/>
  <c r="G75" i="17"/>
  <c r="G77" i="17"/>
  <c r="G12" i="17"/>
  <c r="H10" i="17"/>
  <c r="G52" i="17"/>
  <c r="H50" i="17"/>
  <c r="G50" i="17"/>
  <c r="G92" i="17"/>
  <c r="H237" i="17"/>
  <c r="G237" i="17"/>
  <c r="G10" i="17"/>
</calcChain>
</file>

<file path=xl/sharedStrings.xml><?xml version="1.0" encoding="utf-8"?>
<sst xmlns="http://schemas.openxmlformats.org/spreadsheetml/2006/main" count="593" uniqueCount="375">
  <si>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</si>
  <si>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</si>
  <si>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</si>
  <si>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</si>
  <si>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</si>
  <si>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</si>
  <si>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</si>
  <si>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</si>
  <si>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</si>
  <si>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</si>
  <si>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</si>
  <si>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</si>
  <si>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</si>
  <si>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</si>
  <si>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</si>
  <si>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</si>
  <si>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</si>
  <si>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</si>
  <si>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</si>
  <si>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</si>
  <si>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</si>
  <si>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</si>
  <si>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</si>
  <si>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</si>
  <si>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</si>
  <si>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</si>
  <si>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</si>
  <si>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</si>
  <si>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</si>
  <si>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</si>
  <si>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</si>
  <si>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</si>
  <si>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</si>
  <si>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</si>
  <si>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</si>
  <si>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</si>
  <si>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</si>
  <si>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</si>
  <si>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</si>
  <si>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</si>
  <si>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</si>
  <si>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</si>
  <si>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</si>
  <si>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</si>
  <si>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</si>
  <si>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</si>
  <si>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</si>
  <si>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</si>
  <si>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</si>
  <si>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</si>
  <si>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</si>
  <si>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</si>
  <si>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</si>
  <si>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</si>
  <si>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Сприяння розвитку малого та середнього підприємництва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</si>
  <si>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</si>
  <si>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</si>
  <si>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</si>
  <si>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Управління протокольних та масових заходів Дніпропетровської обласної державної адміністрації</t>
  </si>
  <si>
    <t>0830</t>
  </si>
  <si>
    <t>3140</t>
  </si>
  <si>
    <t>5031</t>
  </si>
  <si>
    <t>5033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</si>
  <si>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</si>
  <si>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</si>
  <si>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</si>
  <si>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</si>
  <si>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</si>
  <si>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</si>
  <si>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</si>
  <si>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</si>
  <si>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</si>
  <si>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</si>
  <si>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</si>
  <si>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</si>
  <si>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</si>
  <si>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</si>
  <si>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</si>
  <si>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</si>
  <si>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</si>
  <si>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</si>
  <si>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</si>
  <si>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</si>
  <si>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</si>
  <si>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0813050</t>
  </si>
  <si>
    <t>0813090</t>
  </si>
  <si>
    <t>0813105</t>
  </si>
  <si>
    <t>2500000</t>
  </si>
  <si>
    <t>2510000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</si>
  <si>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</si>
  <si>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</si>
  <si>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1115011</t>
  </si>
  <si>
    <t>1115012</t>
  </si>
  <si>
    <t>1115022</t>
  </si>
  <si>
    <t>1115033</t>
  </si>
  <si>
    <t>1115051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</si>
  <si>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</si>
  <si>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</si>
  <si>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</si>
  <si>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</si>
  <si>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</si>
  <si>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</si>
  <si>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</si>
  <si>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</si>
  <si>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</si>
  <si>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</si>
  <si>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</si>
  <si>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</si>
  <si>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</si>
  <si>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</si>
  <si>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</si>
  <si>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</si>
  <si>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</si>
  <si>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</si>
  <si>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</si>
  <si>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</si>
  <si>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</si>
  <si>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</si>
  <si>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</si>
  <si>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</si>
  <si>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</si>
  <si>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</si>
  <si>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</si>
  <si>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</si>
  <si>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</si>
  <si>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</si>
  <si>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</si>
  <si>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3200000</t>
  </si>
  <si>
    <t>3210000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</si>
  <si>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</si>
  <si>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</si>
  <si>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</si>
  <si>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</si>
  <si>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</si>
  <si>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</si>
  <si>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</si>
  <si>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</si>
  <si>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</si>
  <si>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</si>
  <si>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</si>
  <si>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</si>
  <si>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</si>
  <si>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</si>
  <si>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2717610</t>
  </si>
  <si>
    <t>2717622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</si>
  <si>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</si>
  <si>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</si>
  <si>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</si>
  <si>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</si>
  <si>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</si>
  <si>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</si>
  <si>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</si>
  <si>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</si>
  <si>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</si>
  <si>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</si>
  <si>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</si>
  <si>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</si>
  <si>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</si>
  <si>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</si>
  <si>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</si>
  <si>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</si>
  <si>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</si>
  <si>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</si>
  <si>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</si>
  <si>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</si>
  <si>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</si>
  <si>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</si>
  <si>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</si>
  <si>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</si>
  <si>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</si>
  <si>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</si>
  <si>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</si>
  <si>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</si>
  <si>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</si>
  <si>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3214082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</si>
  <si>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</si>
  <si>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</si>
  <si>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</si>
  <si>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</si>
  <si>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</si>
  <si>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</si>
  <si>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</si>
  <si>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</si>
  <si>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</si>
  <si>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</si>
  <si>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</si>
  <si>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</si>
  <si>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Програма захисту прав дітей та розвитку сімейних форм виховання у Дніпропетровській області на 2016 – 2020 роки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</si>
  <si>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</si>
  <si>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 xml:space="preserve">Програма розвитку культури у Дніпропетровській області на 2017 – 2020 роки </t>
  </si>
  <si>
    <t>Програма розвитку туризму у Дніпропетровській області на 2014 – 2022 роки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</si>
  <si>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</si>
  <si>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</si>
  <si>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</si>
  <si>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</si>
  <si>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2151</t>
  </si>
  <si>
    <t>0712151</t>
  </si>
  <si>
    <t>0813140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</si>
  <si>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</si>
  <si>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</si>
  <si>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</si>
  <si>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</si>
  <si>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</si>
  <si>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</si>
  <si>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1217310</t>
  </si>
  <si>
    <t>7310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</si>
  <si>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</si>
  <si>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</si>
  <si>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</si>
  <si>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</si>
  <si>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</si>
  <si>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</si>
  <si>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</si>
  <si>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</si>
  <si>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</si>
  <si>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</si>
  <si>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</si>
  <si>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1161</t>
  </si>
  <si>
    <t>0611161</t>
  </si>
  <si>
    <t>0611162</t>
  </si>
  <si>
    <t>0613140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</si>
  <si>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</si>
  <si>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</si>
  <si>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</si>
  <si>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</si>
  <si>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</si>
  <si>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</si>
  <si>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</si>
  <si>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</si>
  <si>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</si>
  <si>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</si>
  <si>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</si>
  <si>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</si>
  <si>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</si>
  <si>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на природоохоронні заходи</t>
  </si>
  <si>
    <t>Будівництво об’єктів житлово-комунального господарства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</si>
  <si>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</si>
  <si>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</si>
  <si>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</si>
  <si>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</si>
  <si>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субвенція з обласного бюджету до місцевих бюджетів на социально-економічний розвиток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</si>
  <si>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</si>
  <si>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</si>
  <si>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</si>
  <si>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</si>
  <si>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</si>
  <si>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</si>
  <si>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</si>
  <si>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</si>
  <si>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</si>
  <si>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</si>
  <si>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</si>
  <si>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</si>
  <si>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1517340</t>
  </si>
  <si>
    <t>7340</t>
  </si>
  <si>
    <t>Проектування, реставрація та охорона пам’яток архітектури</t>
  </si>
  <si>
    <t>1517361</t>
  </si>
  <si>
    <t>1517366</t>
  </si>
  <si>
    <t>7366</t>
  </si>
  <si>
    <t>1517367</t>
  </si>
  <si>
    <t>7367</t>
  </si>
  <si>
    <t>1517370</t>
  </si>
  <si>
    <t>1218311</t>
  </si>
  <si>
    <t>8311</t>
  </si>
  <si>
    <t>0511</t>
  </si>
  <si>
    <t>Охорона та раціональне використання природних ресурсів</t>
  </si>
  <si>
    <t>Надання довгострокових кредитів індивідуальним забудовникам житла на селі</t>
  </si>
  <si>
    <t>2800000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</si>
  <si>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</si>
  <si>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</si>
  <si>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1517368</t>
  </si>
  <si>
    <t>7368</t>
  </si>
  <si>
    <t>Виконання інвестиційних проектів за рахунок субвенцій з інших бюджетів</t>
  </si>
  <si>
    <t>Утримання та розвиток автомобільних доріг  та дорожньої інфраструктури за рахунок субвенції з державного бюджету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</si>
  <si>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</si>
  <si>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</si>
  <si>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</si>
  <si>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0620</t>
  </si>
  <si>
    <t>1216030</t>
  </si>
  <si>
    <t>6030</t>
  </si>
  <si>
    <t>Організація благоустрою населених пунктів</t>
  </si>
  <si>
    <t>1113133</t>
  </si>
  <si>
    <t>3133</t>
  </si>
  <si>
    <t>Інші заходи та заклади молодіжної політики</t>
  </si>
  <si>
    <t>Програма сприяння громадянській активності у розвитку територій на 2012 – 2021 роки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</si>
  <si>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</si>
  <si>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Інші субвенції з місцевого бюджету</t>
  </si>
  <si>
    <t>8410</t>
  </si>
  <si>
    <t>1018410</t>
  </si>
  <si>
    <t>Фінансова підтримка засобів масової інформації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</si>
  <si>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</si>
  <si>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</si>
  <si>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</si>
  <si>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1014060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</si>
  <si>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</si>
  <si>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</si>
  <si>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</si>
  <si>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</si>
  <si>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</si>
  <si>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</si>
  <si>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</si>
  <si>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</si>
  <si>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>Програма  розвитку Українського козацтва у Дніпропетровській області на 2008 – 2020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</si>
  <si>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</si>
  <si>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Розподіл витрат обласного бюджету на реалізацію місцевих/регіональних програм у 2020 році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</si>
  <si>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</si>
  <si>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</si>
  <si>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</si>
  <si>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</si>
  <si>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</si>
  <si>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</si>
  <si>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</si>
  <si>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</si>
  <si>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r>
      <t>Будівництво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житлово-комунального господарства</t>
    </r>
  </si>
  <si>
    <t>04100000000</t>
  </si>
  <si>
    <t>0712120</t>
  </si>
  <si>
    <t>2120</t>
  </si>
  <si>
    <t>0740</t>
  </si>
  <si>
    <t>1120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</si>
  <si>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</si>
  <si>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</si>
  <si>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 xml:space="preserve">Обласна  програма „Здоров’я населення Дніпропетровщини на період 2020 – 2024 роки” </t>
  </si>
  <si>
    <t>А. МАРЧЕНКО</t>
  </si>
  <si>
    <t>2300000</t>
  </si>
  <si>
    <t>2310000</t>
  </si>
  <si>
    <t>2311162</t>
  </si>
  <si>
    <t>Департамент інформаційної діяльності та комунікацій з громадськістю Дніпропетровської обласної державної адміністрації</t>
  </si>
  <si>
    <t>грн</t>
  </si>
  <si>
    <t>(від 28.10.2016
№ 97-6/VІІ)</t>
  </si>
  <si>
    <t>Інформаційно-методичне та просвітницьке забезпечення в галузі охорони здоров’я</t>
  </si>
  <si>
    <t xml:space="preserve">Бюджетна програма „Виконання судових рішень та виконавчих документів Дніпропетровською обласною радою” на 2018 – 2023 роки
 </t>
  </si>
  <si>
    <t>(від 03.02.2012
№ 239-11/VІ)</t>
  </si>
  <si>
    <t xml:space="preserve">(від 03.02.2012
№ 241-11/VІ)  </t>
  </si>
  <si>
    <t>(від 27.12.2013
№ 507-23/VІ)</t>
  </si>
  <si>
    <t xml:space="preserve"> (від 21.10.2015
№ 683-34/VI)</t>
  </si>
  <si>
    <t>Комплексна програма соціального захисту населення Дніпропетровської області на 2020 – 2024 роки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</si>
  <si>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
на 2016 – 2020 роки</t>
  </si>
  <si>
    <t>(від 21.10.2015
№ 682-34/VI)</t>
  </si>
  <si>
    <t>(від 02.12.2016
№ 122-7/VII)</t>
  </si>
  <si>
    <t>(від 02.12.2016
№ 121-7/VІІ)</t>
  </si>
  <si>
    <t>Програма створення та ведення містобудівного кадастру Дніпропетровської області
на 2013 – 2022 роки</t>
  </si>
  <si>
    <t>(від 15.03.2013
№ 421-18/VІ)</t>
  </si>
  <si>
    <t>(від 25.10.2019
№ 506-18/VII)</t>
  </si>
  <si>
    <t>(від 24.04.2003
№ 137-8/XXIV)</t>
  </si>
  <si>
    <t xml:space="preserve"> Програма соціально-економічного та культурного розвитку Дніпропетровської області на 2020 рік </t>
  </si>
  <si>
    <t>Регіональна програма розвитку житлового будівництва у Дніпропетровській області на 2015 – 2020 роки</t>
  </si>
  <si>
    <t>(від 23.01.2015
№ 609-29/VІ)</t>
  </si>
  <si>
    <t>Надання пільгових довгострокових кредитів молодим сім’ям та одиноким молодим громадянам на будівництво/ придбання житла</t>
  </si>
  <si>
    <t>(від 14.06.2002
№ 38-2/ХХІV)</t>
  </si>
  <si>
    <t>(від 23.05.2008
№ 413-15/V)</t>
  </si>
  <si>
    <t>(від 02.12.2016
№ 126-7/VІІ)</t>
  </si>
  <si>
    <t xml:space="preserve"> (від 20.06.2014
№ 532-26/VI)</t>
  </si>
  <si>
    <t>(від 07.12.2018
№ 407-15/VII)</t>
  </si>
  <si>
    <t>Про затвердження Програми розвитку й підтримки сфери надання адміністративних послуг у Дніпропетровській області на 2018 – 2020 роки</t>
  </si>
  <si>
    <t xml:space="preserve">(від 22.06.2018
№ 344-13/VII) </t>
  </si>
  <si>
    <t>(від 21.10.2015
№ 680-34/VI)</t>
  </si>
  <si>
    <t>(від 19.02.2016
№ 17-2/VIІ)</t>
  </si>
  <si>
    <t xml:space="preserve"> (від 16.09.2005
№ 657-28/ІV)</t>
  </si>
  <si>
    <t>Керуючий справами
виконавчого апарату
обласної ради</t>
  </si>
  <si>
    <t>(від 19.10.2018
№ 374-14/VІІ)</t>
  </si>
  <si>
    <t>(від 21.06.2013
№ 438-19/VІ)</t>
  </si>
  <si>
    <t>(від 28.10.2016
№ 98-6/VІІ)</t>
  </si>
  <si>
    <t>субвенція з обласного бюджету до місцевих бюджетів на виконання доручень виборців депутатами обласної ради
у 2020 році</t>
  </si>
  <si>
    <t>Інші заходи, пов’язані з економічною діяльністю</t>
  </si>
  <si>
    <t>Забезпечення діяльності ішних закладів у сфері озорони здоров’я,</t>
  </si>
  <si>
    <t>Встановлення телефонів особам з інвалідністю I і II груп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</si>
  <si>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</si>
  <si>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</si>
  <si>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Інші заходи пов’язані з економічною діяльністю</t>
  </si>
  <si>
    <t>Програма  сприяння розвитку громадського суспільства у Дніпропетровській області
на 2017 – 2020 роки</t>
  </si>
  <si>
    <t>Програма розвитку малого та середнього підприємництва у Дніпропетровській області
на 2019 – 2020 роки</t>
  </si>
  <si>
    <t>Програма „Питна вода Дніпропетровщини”
на 2006 – 2020 роки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</si>
  <si>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</t>
  </si>
  <si>
    <t xml:space="preserve"> (від 13.12.2019
№ 534-20/VII)</t>
  </si>
  <si>
    <t>(від 13.12.2019
№ 527-20/VII)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</si>
</sst>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0" fontId="10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3" fillId="0" borderId="5" xfId="4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0" fontId="21" fillId="0" borderId="0" xfId="40" applyFont="1" applyFill="1" applyAlignment="1" applyProtection="1">
      <alignment vertical="center"/>
      <protection locked="0"/>
    </xf>
    <xf numFmtId="4" fontId="22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23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  <protection locked="0"/>
    </xf>
    <xf numFmtId="0" fontId="13" fillId="0" borderId="0" xfId="40" applyFont="1" applyFill="1" applyBorder="1" applyAlignment="1" applyProtection="1">
      <alignment horizontal="left" vertical="center" wrapText="1"/>
    </xf>
    <xf numFmtId="3" fontId="13" fillId="0" borderId="0" xfId="40" applyNumberFormat="1" applyFont="1" applyFill="1" applyBorder="1" applyAlignment="1" applyProtection="1">
      <alignment horizontal="right" vertical="center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5" xfId="42" applyFont="1" applyFill="1" applyBorder="1" applyAlignment="1">
      <alignment horizontal="center" vertical="center" wrapText="1"/>
    </xf>
    <xf numFmtId="0" fontId="13" fillId="0" borderId="5" xfId="40" applyFont="1" applyFill="1" applyBorder="1" applyAlignment="1" applyProtection="1">
      <alignment vertical="center" wrapText="1"/>
    </xf>
    <xf numFmtId="49" fontId="24" fillId="0" borderId="5" xfId="40" applyNumberFormat="1" applyFont="1" applyFill="1" applyBorder="1" applyAlignment="1" applyProtection="1">
      <alignment horizontal="center" vertical="center" wrapText="1"/>
    </xf>
    <xf numFmtId="0" fontId="13" fillId="0" borderId="5" xfId="42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24" fillId="0" borderId="5" xfId="40" applyFont="1" applyFill="1" applyBorder="1" applyAlignment="1" applyProtection="1">
      <alignment horizontal="center" vertical="center" wrapText="1"/>
    </xf>
    <xf numFmtId="49" fontId="24" fillId="0" borderId="5" xfId="42" applyNumberFormat="1" applyFont="1" applyFill="1" applyBorder="1" applyAlignment="1" applyProtection="1">
      <alignment horizontal="center" vertical="center" wrapText="1"/>
    </xf>
    <xf numFmtId="49" fontId="25" fillId="0" borderId="5" xfId="40" applyNumberFormat="1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6" fillId="0" borderId="5" xfId="40" applyFont="1" applyFill="1" applyBorder="1" applyAlignment="1" applyProtection="1">
      <alignment horizontal="center" vertical="center" wrapText="1"/>
    </xf>
    <xf numFmtId="0" fontId="26" fillId="0" borderId="5" xfId="42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8" fillId="0" borderId="5" xfId="40" applyFont="1" applyFill="1" applyBorder="1" applyAlignment="1">
      <alignment horizontal="center" vertical="center" wrapText="1"/>
    </xf>
    <xf numFmtId="0" fontId="14" fillId="0" borderId="5" xfId="40" applyNumberFormat="1" applyFont="1" applyFill="1" applyBorder="1" applyAlignment="1" applyProtection="1">
      <alignment horizontal="left" vertical="center" wrapText="1"/>
    </xf>
    <xf numFmtId="0" fontId="29" fillId="0" borderId="5" xfId="40" applyNumberFormat="1" applyFont="1" applyFill="1" applyBorder="1" applyAlignment="1" applyProtection="1">
      <alignment horizontal="left" vertical="center" wrapText="1"/>
    </xf>
    <xf numFmtId="0" fontId="29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6" fillId="0" borderId="5" xfId="40" applyFont="1" applyFill="1" applyBorder="1" applyAlignment="1" applyProtection="1">
      <alignment horizontal="center" vertical="top" wrapText="1"/>
    </xf>
    <xf numFmtId="0" fontId="30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9" fillId="0" borderId="5" xfId="4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>
      <alignment horizontal="left" vertical="center" wrapText="1"/>
    </xf>
    <xf numFmtId="49" fontId="29" fillId="0" borderId="5" xfId="40" applyNumberFormat="1" applyFont="1" applyFill="1" applyBorder="1" applyAlignment="1" applyProtection="1">
      <alignment horizontal="left" vertical="center" wrapText="1"/>
    </xf>
    <xf numFmtId="49" fontId="14" fillId="0" borderId="5" xfId="40" applyNumberFormat="1" applyFont="1" applyFill="1" applyBorder="1" applyAlignment="1" applyProtection="1">
      <alignment horizontal="center" vertical="center" wrapText="1"/>
    </xf>
    <xf numFmtId="49" fontId="30" fillId="0" borderId="5" xfId="40" applyNumberFormat="1" applyFont="1" applyFill="1" applyBorder="1" applyAlignment="1" applyProtection="1">
      <alignment horizontal="left" vertical="center" wrapText="1"/>
    </xf>
    <xf numFmtId="0" fontId="14" fillId="0" borderId="5" xfId="40" applyFont="1" applyFill="1" applyBorder="1" applyAlignment="1">
      <alignment horizontal="left" vertical="center" wrapText="1"/>
    </xf>
    <xf numFmtId="0" fontId="31" fillId="0" borderId="5" xfId="42" applyFont="1" applyFill="1" applyBorder="1" applyAlignment="1">
      <alignment horizontal="left" vertical="top" wrapText="1"/>
    </xf>
    <xf numFmtId="0" fontId="14" fillId="0" borderId="5" xfId="42" applyFont="1" applyFill="1" applyBorder="1" applyAlignment="1" applyProtection="1">
      <alignment horizontal="center" vertical="center"/>
    </xf>
    <xf numFmtId="0" fontId="30" fillId="0" borderId="5" xfId="4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9" fillId="0" borderId="5" xfId="40" applyFont="1" applyFill="1" applyBorder="1" applyAlignment="1">
      <alignment horizontal="left" vertical="center" wrapText="1"/>
    </xf>
    <xf numFmtId="0" fontId="14" fillId="0" borderId="5" xfId="40" applyFont="1" applyFill="1" applyBorder="1" applyAlignment="1" applyProtection="1">
      <alignment vertical="center"/>
      <protection locked="0"/>
    </xf>
    <xf numFmtId="4" fontId="14" fillId="0" borderId="5" xfId="40" applyNumberFormat="1" applyFont="1" applyFill="1" applyBorder="1" applyAlignment="1" applyProtection="1">
      <alignment horizontal="right" vertical="center"/>
    </xf>
    <xf numFmtId="4" fontId="14" fillId="0" borderId="5" xfId="40" applyNumberFormat="1" applyFont="1" applyFill="1" applyBorder="1" applyAlignment="1">
      <alignment horizontal="right" vertical="center"/>
    </xf>
    <xf numFmtId="0" fontId="29" fillId="0" borderId="5" xfId="40" applyFont="1" applyFill="1" applyBorder="1" applyAlignment="1" applyProtection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9" fillId="0" borderId="5" xfId="40" applyFont="1" applyFill="1" applyBorder="1" applyAlignment="1" applyProtection="1">
      <alignment horizontal="center" vertical="center" wrapText="1"/>
    </xf>
    <xf numFmtId="4" fontId="26" fillId="0" borderId="5" xfId="40" applyNumberFormat="1" applyFont="1" applyFill="1" applyBorder="1" applyAlignment="1">
      <alignment horizontal="right" vertical="center"/>
    </xf>
    <xf numFmtId="0" fontId="14" fillId="0" borderId="5" xfId="40" applyFont="1" applyFill="1" applyBorder="1" applyAlignment="1" applyProtection="1">
      <alignment horizontal="center" vertical="top" wrapText="1"/>
    </xf>
    <xf numFmtId="3" fontId="19" fillId="0" borderId="5" xfId="40" applyNumberFormat="1" applyFont="1" applyFill="1" applyBorder="1" applyAlignment="1" applyProtection="1">
      <alignment horizontal="right" vertical="center" wrapText="1"/>
    </xf>
    <xf numFmtId="3" fontId="19" fillId="0" borderId="5" xfId="40" applyNumberFormat="1" applyFont="1" applyFill="1" applyBorder="1" applyAlignment="1">
      <alignment horizontal="right" vertical="center"/>
    </xf>
    <xf numFmtId="3" fontId="19" fillId="0" borderId="5" xfId="42" applyNumberFormat="1" applyFont="1" applyFill="1" applyBorder="1" applyAlignment="1">
      <alignment horizontal="right" vertical="center" wrapText="1"/>
    </xf>
    <xf numFmtId="3" fontId="20" fillId="0" borderId="5" xfId="40" applyNumberFormat="1" applyFont="1" applyFill="1" applyBorder="1" applyAlignment="1">
      <alignment horizontal="right" vertical="center"/>
    </xf>
    <xf numFmtId="3" fontId="20" fillId="0" borderId="5" xfId="42" applyNumberFormat="1" applyFont="1" applyFill="1" applyBorder="1" applyAlignment="1">
      <alignment horizontal="right" vertical="center" wrapText="1"/>
    </xf>
    <xf numFmtId="3" fontId="33" fillId="0" borderId="5" xfId="42" applyNumberFormat="1" applyFont="1" applyFill="1" applyBorder="1" applyAlignment="1">
      <alignment horizontal="right" vertical="center" wrapText="1"/>
    </xf>
    <xf numFmtId="3" fontId="20" fillId="0" borderId="5" xfId="40" applyNumberFormat="1" applyFont="1" applyFill="1" applyBorder="1" applyAlignment="1" applyProtection="1">
      <alignment horizontal="right" vertical="center"/>
    </xf>
    <xf numFmtId="3" fontId="33" fillId="0" borderId="5" xfId="40" applyNumberFormat="1" applyFont="1" applyFill="1" applyBorder="1" applyAlignment="1">
      <alignment horizontal="right" vertical="center"/>
    </xf>
    <xf numFmtId="3" fontId="19" fillId="0" borderId="5" xfId="40" applyNumberFormat="1" applyFont="1" applyFill="1" applyBorder="1" applyAlignment="1" applyProtection="1">
      <alignment horizontal="right" vertical="center"/>
    </xf>
    <xf numFmtId="3" fontId="20" fillId="0" borderId="5" xfId="42" applyNumberFormat="1" applyFont="1" applyFill="1" applyBorder="1" applyAlignment="1">
      <alignment horizontal="right" vertical="center"/>
    </xf>
    <xf numFmtId="3" fontId="20" fillId="0" borderId="5" xfId="40" applyNumberFormat="1" applyFont="1" applyFill="1" applyBorder="1" applyAlignment="1" applyProtection="1">
      <alignment horizontal="right" vertical="center"/>
      <protection locked="0"/>
    </xf>
    <xf numFmtId="0" fontId="31" fillId="0" borderId="5" xfId="40" applyFont="1" applyFill="1" applyBorder="1" applyAlignment="1">
      <alignment horizontal="left" vertical="center" wrapText="1"/>
    </xf>
    <xf numFmtId="3" fontId="34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3" fontId="33" fillId="0" borderId="5" xfId="40" applyNumberFormat="1" applyFont="1" applyFill="1" applyBorder="1" applyAlignment="1" applyProtection="1">
      <alignment horizontal="right" vertical="center"/>
      <protection locked="0"/>
    </xf>
    <xf numFmtId="4" fontId="33" fillId="0" borderId="5" xfId="40" applyNumberFormat="1" applyFont="1" applyFill="1" applyBorder="1" applyAlignment="1">
      <alignment horizontal="right" vertical="center"/>
    </xf>
    <xf numFmtId="4" fontId="34" fillId="0" borderId="5" xfId="40" applyNumberFormat="1" applyFont="1" applyFill="1" applyBorder="1" applyAlignment="1" applyProtection="1">
      <alignment horizontal="right" vertical="center" wrapText="1"/>
    </xf>
    <xf numFmtId="3" fontId="20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center" vertical="center" wrapText="1"/>
    </xf>
    <xf numFmtId="4" fontId="20" fillId="0" borderId="5" xfId="42" applyNumberFormat="1" applyFont="1" applyFill="1" applyBorder="1" applyAlignment="1">
      <alignment horizontal="right" vertical="center" wrapText="1"/>
    </xf>
    <xf numFmtId="4" fontId="33" fillId="0" borderId="5" xfId="42" applyNumberFormat="1" applyFont="1" applyFill="1" applyBorder="1" applyAlignment="1">
      <alignment horizontal="right" vertical="center" wrapText="1"/>
    </xf>
    <xf numFmtId="4" fontId="19" fillId="0" borderId="5" xfId="42" applyNumberFormat="1" applyFont="1" applyFill="1" applyBorder="1" applyAlignment="1">
      <alignment horizontal="right" vertical="center" wrapText="1"/>
    </xf>
    <xf numFmtId="0" fontId="19" fillId="0" borderId="0" xfId="41" applyFont="1" applyFill="1" applyBorder="1" applyAlignment="1">
      <alignment horizontal="left" wrapText="1"/>
    </xf>
    <xf numFmtId="0" fontId="24" fillId="0" borderId="8" xfId="42" applyFont="1" applyFill="1" applyBorder="1" applyAlignment="1">
      <alignment horizontal="center" vertical="center" wrapText="1"/>
    </xf>
    <xf numFmtId="0" fontId="24" fillId="0" borderId="9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/>
    </xf>
    <xf numFmtId="0" fontId="20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4" fillId="0" borderId="5" xfId="42" applyNumberFormat="1" applyFont="1" applyFill="1" applyBorder="1" applyAlignment="1" applyProtection="1">
      <alignment horizontal="center" vertic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49" fontId="27" fillId="0" borderId="0" xfId="42" applyNumberFormat="1" applyFont="1" applyFill="1" applyBorder="1" applyAlignment="1" applyProtection="1">
      <alignment horizontal="center" wrapText="1"/>
    </xf>
    <xf numFmtId="0" fontId="24" fillId="0" borderId="6" xfId="42" applyFont="1" applyFill="1" applyBorder="1" applyAlignment="1">
      <alignment horizontal="center" vertical="center" wrapText="1"/>
    </xf>
    <xf numFmtId="0" fontId="24" fillId="0" borderId="7" xfId="42" applyFont="1" applyFill="1" applyBorder="1" applyAlignment="1">
      <alignment horizontal="center" vertical="center" wrapText="1"/>
    </xf>
    <xf numFmtId="0" fontId="24" fillId="0" borderId="5" xfId="42" applyFont="1" applyFill="1" applyBorder="1" applyAlignment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240"/>
  <sheetViews>
    <sheetView showZeros="0" tabSelected="1" view="pageBreakPreview" zoomScale="70" zoomScaleNormal="100" zoomScaleSheetLayoutView="70" workbookViewId="0">
      <pane xSplit="4" ySplit="9" topLeftCell="E232" activePane="bottomRight" state="frozen"/>
      <selection pane="topRight" activeCell="D1" sqref="D1"/>
      <selection pane="bottomLeft" activeCell="A6" sqref="A6"/>
      <selection pane="bottomRight" activeCell="F147" sqref="F147"/>
    </sheetView>
  </sheetViews>
  <sheetFormatPr defaultColWidth="9.83203125" defaultRowHeight="12.75" x14ac:dyDescent="0.2"/>
  <cols>
    <col min="1" max="1" width="19.6640625" style="8" customWidth="1"/>
    <col min="2" max="2" width="18.1640625" style="8" customWidth="1"/>
    <col min="3" max="3" width="23.5" style="8" customWidth="1"/>
    <col min="4" max="4" width="66.1640625" style="9" customWidth="1"/>
    <col min="5" max="5" width="61.6640625" style="7" customWidth="1"/>
    <col min="6" max="6" width="29.1640625" style="7" customWidth="1"/>
    <col min="7" max="7" width="26.1640625" style="7" customWidth="1"/>
    <col min="8" max="8" width="22" style="7" customWidth="1"/>
    <col min="9" max="10" width="26.5" style="7" customWidth="1"/>
    <col min="11" max="20" width="20.1640625" style="7" customWidth="1"/>
    <col min="21" max="48" width="9.83203125" style="7"/>
    <col min="49" max="66" width="67.6640625" style="7" customWidth="1"/>
    <col min="67" max="16384" width="9.83203125" style="7"/>
  </cols>
  <sheetData>
    <row r="1" spans="1:10" ht="20.25" x14ac:dyDescent="0.2">
      <c r="A1" s="6"/>
      <c r="B1" s="6"/>
      <c r="C1" s="6"/>
      <c r="D1" s="6"/>
      <c r="E1" s="6"/>
      <c r="F1" s="6"/>
      <c r="G1" s="6"/>
      <c r="I1" s="96" t="s">
        <v>149</v>
      </c>
      <c r="J1" s="96"/>
    </row>
    <row r="2" spans="1:10" ht="20.25" x14ac:dyDescent="0.2">
      <c r="A2" s="6"/>
      <c r="B2" s="6"/>
      <c r="C2" s="6"/>
      <c r="D2" s="6"/>
      <c r="E2" s="6"/>
      <c r="F2" s="6"/>
      <c r="G2" s="6"/>
      <c r="I2" s="96" t="s">
        <v>232</v>
      </c>
      <c r="J2" s="96"/>
    </row>
    <row r="3" spans="1:10" ht="16.5" customHeight="1" x14ac:dyDescent="0.2">
      <c r="A3" s="6"/>
      <c r="B3" s="6"/>
      <c r="C3" s="6"/>
      <c r="D3" s="6"/>
      <c r="E3" s="6"/>
      <c r="F3" s="6"/>
      <c r="G3" s="6"/>
      <c r="H3" s="1"/>
      <c r="I3" s="97"/>
      <c r="J3" s="97"/>
    </row>
    <row r="4" spans="1:10" ht="27" customHeight="1" x14ac:dyDescent="0.2">
      <c r="A4" s="98" t="s">
        <v>304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2.5" x14ac:dyDescent="0.3">
      <c r="A5" s="101" t="s">
        <v>314</v>
      </c>
      <c r="B5" s="101"/>
      <c r="C5" s="101"/>
      <c r="D5" s="24"/>
      <c r="E5" s="24"/>
      <c r="F5" s="24"/>
      <c r="G5" s="24"/>
      <c r="H5" s="24"/>
      <c r="I5" s="24"/>
      <c r="J5" s="24"/>
    </row>
    <row r="6" spans="1:10" ht="22.5" x14ac:dyDescent="0.2">
      <c r="A6" s="100" t="s">
        <v>305</v>
      </c>
      <c r="B6" s="100"/>
      <c r="C6" s="100"/>
      <c r="D6" s="24"/>
      <c r="E6" s="24"/>
      <c r="F6" s="24"/>
      <c r="G6" s="24"/>
      <c r="H6" s="24"/>
      <c r="I6" s="24"/>
      <c r="J6" s="24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5" t="s">
        <v>327</v>
      </c>
    </row>
    <row r="8" spans="1:10" ht="45.75" customHeight="1" x14ac:dyDescent="0.2">
      <c r="A8" s="99" t="s">
        <v>311</v>
      </c>
      <c r="B8" s="99" t="s">
        <v>309</v>
      </c>
      <c r="C8" s="99" t="s">
        <v>185</v>
      </c>
      <c r="D8" s="99" t="s">
        <v>308</v>
      </c>
      <c r="E8" s="104" t="s">
        <v>186</v>
      </c>
      <c r="F8" s="102" t="s">
        <v>306</v>
      </c>
      <c r="G8" s="102" t="s">
        <v>150</v>
      </c>
      <c r="H8" s="102" t="s">
        <v>0</v>
      </c>
      <c r="I8" s="93" t="s">
        <v>1</v>
      </c>
      <c r="J8" s="94"/>
    </row>
    <row r="9" spans="1:10" ht="83.25" customHeight="1" x14ac:dyDescent="0.2">
      <c r="A9" s="99"/>
      <c r="B9" s="99"/>
      <c r="C9" s="99"/>
      <c r="D9" s="99"/>
      <c r="E9" s="104"/>
      <c r="F9" s="103"/>
      <c r="G9" s="103"/>
      <c r="H9" s="103"/>
      <c r="I9" s="26" t="s">
        <v>312</v>
      </c>
      <c r="J9" s="26" t="s">
        <v>307</v>
      </c>
    </row>
    <row r="10" spans="1:10" s="3" customFormat="1" ht="31.5" x14ac:dyDescent="0.2">
      <c r="A10" s="28"/>
      <c r="B10" s="28"/>
      <c r="C10" s="28"/>
      <c r="D10" s="35"/>
      <c r="E10" s="36" t="s">
        <v>298</v>
      </c>
      <c r="F10" s="36" t="s">
        <v>328</v>
      </c>
      <c r="G10" s="66">
        <f>H10+I10</f>
        <v>81000000</v>
      </c>
      <c r="H10" s="67">
        <f>H12</f>
        <v>67000000</v>
      </c>
      <c r="I10" s="67">
        <f>I12</f>
        <v>14000000</v>
      </c>
      <c r="J10" s="67">
        <f>J12</f>
        <v>14000000</v>
      </c>
    </row>
    <row r="11" spans="1:10" ht="20.25" x14ac:dyDescent="0.2">
      <c r="A11" s="29"/>
      <c r="B11" s="29"/>
      <c r="C11" s="29"/>
      <c r="D11" s="37"/>
      <c r="E11" s="38" t="s">
        <v>2</v>
      </c>
      <c r="F11" s="38"/>
      <c r="G11" s="66">
        <f t="shared" ref="G11:G84" si="0">H11+I11</f>
        <v>0</v>
      </c>
      <c r="H11" s="68"/>
      <c r="I11" s="68"/>
      <c r="J11" s="67"/>
    </row>
    <row r="12" spans="1:10" ht="20.25" x14ac:dyDescent="0.2">
      <c r="A12" s="30" t="s">
        <v>43</v>
      </c>
      <c r="B12" s="30"/>
      <c r="C12" s="30"/>
      <c r="D12" s="39" t="s">
        <v>3</v>
      </c>
      <c r="E12" s="38"/>
      <c r="F12" s="38"/>
      <c r="G12" s="66">
        <f>H12+I12</f>
        <v>81000000</v>
      </c>
      <c r="H12" s="68">
        <f>H13</f>
        <v>67000000</v>
      </c>
      <c r="I12" s="68">
        <f>I13</f>
        <v>14000000</v>
      </c>
      <c r="J12" s="68">
        <f>J13</f>
        <v>14000000</v>
      </c>
    </row>
    <row r="13" spans="1:10" ht="20.25" x14ac:dyDescent="0.2">
      <c r="A13" s="30" t="s">
        <v>44</v>
      </c>
      <c r="B13" s="30"/>
      <c r="C13" s="30"/>
      <c r="D13" s="39" t="s">
        <v>3</v>
      </c>
      <c r="E13" s="38"/>
      <c r="F13" s="38"/>
      <c r="G13" s="66">
        <f>H13+I13</f>
        <v>81000000</v>
      </c>
      <c r="H13" s="68">
        <f>H14+H15</f>
        <v>67000000</v>
      </c>
      <c r="I13" s="68">
        <f>I14+I15</f>
        <v>14000000</v>
      </c>
      <c r="J13" s="68">
        <f>J14+J15</f>
        <v>14000000</v>
      </c>
    </row>
    <row r="14" spans="1:10" ht="20.25" x14ac:dyDescent="0.2">
      <c r="A14" s="28" t="s">
        <v>125</v>
      </c>
      <c r="B14" s="28" t="s">
        <v>9</v>
      </c>
      <c r="C14" s="28" t="s">
        <v>39</v>
      </c>
      <c r="D14" s="35" t="s">
        <v>124</v>
      </c>
      <c r="E14" s="38"/>
      <c r="F14" s="38"/>
      <c r="G14" s="66">
        <f t="shared" si="0"/>
        <v>7000000</v>
      </c>
      <c r="H14" s="69">
        <v>7000000</v>
      </c>
      <c r="I14" s="68">
        <v>0</v>
      </c>
      <c r="J14" s="67"/>
    </row>
    <row r="15" spans="1:10" ht="20.25" x14ac:dyDescent="0.2">
      <c r="A15" s="28" t="s">
        <v>69</v>
      </c>
      <c r="B15" s="28" t="s">
        <v>70</v>
      </c>
      <c r="C15" s="28" t="s">
        <v>9</v>
      </c>
      <c r="D15" s="40" t="s">
        <v>151</v>
      </c>
      <c r="E15" s="38"/>
      <c r="F15" s="38"/>
      <c r="G15" s="66">
        <f>H15+I15</f>
        <v>74000000</v>
      </c>
      <c r="H15" s="70">
        <f>H17+H18+H19</f>
        <v>60000000</v>
      </c>
      <c r="I15" s="70">
        <f>I17+I18+I19</f>
        <v>14000000</v>
      </c>
      <c r="J15" s="70">
        <f>J17+J18+J19</f>
        <v>14000000</v>
      </c>
    </row>
    <row r="16" spans="1:10" ht="20.25" x14ac:dyDescent="0.2">
      <c r="A16" s="28"/>
      <c r="B16" s="28"/>
      <c r="C16" s="28"/>
      <c r="D16" s="40" t="s">
        <v>2</v>
      </c>
      <c r="E16" s="38"/>
      <c r="F16" s="38"/>
      <c r="G16" s="66">
        <f t="shared" si="0"/>
        <v>0</v>
      </c>
      <c r="H16" s="69"/>
      <c r="I16" s="70"/>
      <c r="J16" s="67"/>
    </row>
    <row r="17" spans="1:10" s="16" customFormat="1" ht="63" x14ac:dyDescent="0.2">
      <c r="A17" s="28"/>
      <c r="B17" s="28"/>
      <c r="C17" s="28"/>
      <c r="D17" s="41" t="s">
        <v>362</v>
      </c>
      <c r="E17" s="42"/>
      <c r="F17" s="42"/>
      <c r="G17" s="78">
        <f t="shared" si="0"/>
        <v>60000000</v>
      </c>
      <c r="H17" s="71">
        <v>60000000</v>
      </c>
      <c r="I17" s="70"/>
      <c r="J17" s="67"/>
    </row>
    <row r="18" spans="1:10" s="16" customFormat="1" ht="63" x14ac:dyDescent="0.2">
      <c r="A18" s="28"/>
      <c r="B18" s="28"/>
      <c r="C18" s="28"/>
      <c r="D18" s="41" t="s">
        <v>269</v>
      </c>
      <c r="E18" s="42"/>
      <c r="F18" s="42"/>
      <c r="G18" s="78">
        <f t="shared" si="0"/>
        <v>12000000</v>
      </c>
      <c r="H18" s="71"/>
      <c r="I18" s="71">
        <v>12000000</v>
      </c>
      <c r="J18" s="71">
        <v>12000000</v>
      </c>
    </row>
    <row r="19" spans="1:10" s="16" customFormat="1" ht="126" x14ac:dyDescent="0.2">
      <c r="A19" s="28"/>
      <c r="B19" s="28"/>
      <c r="C19" s="28"/>
      <c r="D19" s="41" t="s">
        <v>268</v>
      </c>
      <c r="E19" s="42"/>
      <c r="F19" s="42"/>
      <c r="G19" s="78">
        <f t="shared" si="0"/>
        <v>2000000</v>
      </c>
      <c r="H19" s="71"/>
      <c r="I19" s="71">
        <v>2000000</v>
      </c>
      <c r="J19" s="71">
        <v>2000000</v>
      </c>
    </row>
    <row r="20" spans="1:10" s="3" customFormat="1" ht="31.5" x14ac:dyDescent="0.2">
      <c r="A20" s="28"/>
      <c r="B20" s="28"/>
      <c r="C20" s="28"/>
      <c r="D20" s="52"/>
      <c r="E20" s="36" t="s">
        <v>284</v>
      </c>
      <c r="F20" s="36" t="s">
        <v>361</v>
      </c>
      <c r="G20" s="79">
        <f t="shared" si="0"/>
        <v>2000000</v>
      </c>
      <c r="H20" s="80">
        <f>H22</f>
        <v>2000000</v>
      </c>
      <c r="I20" s="81">
        <f>I22</f>
        <v>0</v>
      </c>
      <c r="J20" s="81">
        <f>J22</f>
        <v>0</v>
      </c>
    </row>
    <row r="21" spans="1:10" s="3" customFormat="1" ht="20.25" x14ac:dyDescent="0.2">
      <c r="A21" s="28"/>
      <c r="B21" s="28"/>
      <c r="C21" s="28"/>
      <c r="D21" s="35"/>
      <c r="E21" s="38" t="s">
        <v>2</v>
      </c>
      <c r="F21" s="38"/>
      <c r="G21" s="88">
        <f t="shared" si="0"/>
        <v>0</v>
      </c>
      <c r="H21" s="80"/>
      <c r="I21" s="80"/>
      <c r="J21" s="80">
        <f>H21+I21</f>
        <v>0</v>
      </c>
    </row>
    <row r="22" spans="1:10" s="3" customFormat="1" ht="20.25" x14ac:dyDescent="0.2">
      <c r="A22" s="30" t="s">
        <v>43</v>
      </c>
      <c r="B22" s="30"/>
      <c r="C22" s="30"/>
      <c r="D22" s="39" t="s">
        <v>3</v>
      </c>
      <c r="E22" s="44"/>
      <c r="F22" s="44"/>
      <c r="G22" s="79">
        <f t="shared" si="0"/>
        <v>2000000</v>
      </c>
      <c r="H22" s="80">
        <f>H23</f>
        <v>2000000</v>
      </c>
      <c r="I22" s="80">
        <f>I23</f>
        <v>0</v>
      </c>
      <c r="J22" s="80">
        <f>J23</f>
        <v>0</v>
      </c>
    </row>
    <row r="23" spans="1:10" s="3" customFormat="1" ht="20.25" x14ac:dyDescent="0.2">
      <c r="A23" s="28" t="s">
        <v>69</v>
      </c>
      <c r="B23" s="28" t="s">
        <v>70</v>
      </c>
      <c r="C23" s="28" t="s">
        <v>9</v>
      </c>
      <c r="D23" s="40" t="s">
        <v>286</v>
      </c>
      <c r="E23" s="65"/>
      <c r="F23" s="65"/>
      <c r="G23" s="79">
        <f t="shared" si="0"/>
        <v>2000000</v>
      </c>
      <c r="H23" s="83">
        <f>H25</f>
        <v>2000000</v>
      </c>
      <c r="I23" s="83">
        <f>I25</f>
        <v>0</v>
      </c>
      <c r="J23" s="83">
        <f>J25</f>
        <v>0</v>
      </c>
    </row>
    <row r="24" spans="1:10" ht="20.25" x14ac:dyDescent="0.2">
      <c r="A24" s="28"/>
      <c r="B24" s="28"/>
      <c r="C24" s="28"/>
      <c r="D24" s="40" t="s">
        <v>2</v>
      </c>
      <c r="E24" s="38"/>
      <c r="F24" s="38"/>
      <c r="G24" s="88">
        <f t="shared" si="0"/>
        <v>0</v>
      </c>
      <c r="H24" s="83"/>
      <c r="I24" s="89"/>
      <c r="J24" s="80"/>
    </row>
    <row r="25" spans="1:10" s="16" customFormat="1" ht="78.75" x14ac:dyDescent="0.2">
      <c r="A25" s="34"/>
      <c r="B25" s="34"/>
      <c r="C25" s="34"/>
      <c r="D25" s="48" t="s">
        <v>285</v>
      </c>
      <c r="E25" s="42"/>
      <c r="F25" s="42"/>
      <c r="G25" s="86">
        <f t="shared" ref="G25:G31" si="1">H25+I25</f>
        <v>2000000</v>
      </c>
      <c r="H25" s="85">
        <v>2000000</v>
      </c>
      <c r="I25" s="90"/>
      <c r="J25" s="85"/>
    </row>
    <row r="26" spans="1:10" s="3" customFormat="1" ht="78.75" x14ac:dyDescent="0.2">
      <c r="A26" s="28"/>
      <c r="B26" s="28"/>
      <c r="C26" s="28"/>
      <c r="D26" s="35"/>
      <c r="E26" s="36" t="s">
        <v>330</v>
      </c>
      <c r="F26" s="36" t="s">
        <v>359</v>
      </c>
      <c r="G26" s="79">
        <f t="shared" si="1"/>
        <v>50000</v>
      </c>
      <c r="H26" s="80">
        <f>H28</f>
        <v>50000</v>
      </c>
      <c r="I26" s="80">
        <f>I28</f>
        <v>0</v>
      </c>
      <c r="J26" s="80">
        <f>J28</f>
        <v>0</v>
      </c>
    </row>
    <row r="27" spans="1:10" ht="20.25" x14ac:dyDescent="0.2">
      <c r="A27" s="29"/>
      <c r="B27" s="29"/>
      <c r="C27" s="29"/>
      <c r="D27" s="37"/>
      <c r="E27" s="38" t="s">
        <v>2</v>
      </c>
      <c r="F27" s="38"/>
      <c r="G27" s="79">
        <f t="shared" si="1"/>
        <v>0</v>
      </c>
      <c r="H27" s="91"/>
      <c r="I27" s="91"/>
      <c r="J27" s="80"/>
    </row>
    <row r="28" spans="1:10" ht="20.25" x14ac:dyDescent="0.2">
      <c r="A28" s="30" t="s">
        <v>43</v>
      </c>
      <c r="B28" s="30"/>
      <c r="C28" s="30"/>
      <c r="D28" s="39" t="s">
        <v>3</v>
      </c>
      <c r="E28" s="38"/>
      <c r="F28" s="38"/>
      <c r="G28" s="79">
        <f t="shared" si="1"/>
        <v>50000</v>
      </c>
      <c r="H28" s="91">
        <f t="shared" ref="H28:J29" si="2">H29</f>
        <v>50000</v>
      </c>
      <c r="I28" s="91">
        <f t="shared" si="2"/>
        <v>0</v>
      </c>
      <c r="J28" s="91">
        <f t="shared" si="2"/>
        <v>0</v>
      </c>
    </row>
    <row r="29" spans="1:10" ht="20.25" x14ac:dyDescent="0.2">
      <c r="A29" s="30" t="s">
        <v>44</v>
      </c>
      <c r="B29" s="30"/>
      <c r="C29" s="30"/>
      <c r="D29" s="39" t="s">
        <v>3</v>
      </c>
      <c r="E29" s="38"/>
      <c r="F29" s="38"/>
      <c r="G29" s="79">
        <f t="shared" si="1"/>
        <v>50000</v>
      </c>
      <c r="H29" s="91">
        <f t="shared" si="2"/>
        <v>50000</v>
      </c>
      <c r="I29" s="91">
        <f t="shared" si="2"/>
        <v>0</v>
      </c>
      <c r="J29" s="91">
        <f t="shared" si="2"/>
        <v>0</v>
      </c>
    </row>
    <row r="30" spans="1:10" s="16" customFormat="1" ht="20.25" x14ac:dyDescent="0.2">
      <c r="A30" s="28" t="s">
        <v>148</v>
      </c>
      <c r="B30" s="28" t="s">
        <v>129</v>
      </c>
      <c r="C30" s="28" t="s">
        <v>4</v>
      </c>
      <c r="D30" s="43" t="s">
        <v>363</v>
      </c>
      <c r="E30" s="42"/>
      <c r="F30" s="42"/>
      <c r="G30" s="79">
        <f t="shared" si="1"/>
        <v>50000</v>
      </c>
      <c r="H30" s="89">
        <v>50000</v>
      </c>
      <c r="I30" s="90"/>
      <c r="J30" s="90"/>
    </row>
    <row r="31" spans="1:10" s="4" customFormat="1" ht="94.5" x14ac:dyDescent="0.2">
      <c r="A31" s="28"/>
      <c r="B31" s="28"/>
      <c r="C31" s="28"/>
      <c r="D31" s="35"/>
      <c r="E31" s="36" t="s">
        <v>292</v>
      </c>
      <c r="F31" s="36" t="s">
        <v>360</v>
      </c>
      <c r="G31" s="66">
        <f t="shared" si="1"/>
        <v>166744400</v>
      </c>
      <c r="H31" s="67">
        <f>H33</f>
        <v>28500000</v>
      </c>
      <c r="I31" s="67">
        <f>I33</f>
        <v>138244400</v>
      </c>
      <c r="J31" s="67">
        <f>J33</f>
        <v>138244400</v>
      </c>
    </row>
    <row r="32" spans="1:10" s="3" customFormat="1" ht="20.25" x14ac:dyDescent="0.2">
      <c r="A32" s="28"/>
      <c r="B32" s="28"/>
      <c r="C32" s="28"/>
      <c r="D32" s="35"/>
      <c r="E32" s="38" t="s">
        <v>2</v>
      </c>
      <c r="F32" s="38"/>
      <c r="G32" s="66">
        <f t="shared" si="0"/>
        <v>0</v>
      </c>
      <c r="H32" s="69"/>
      <c r="I32" s="69"/>
      <c r="J32" s="67">
        <f>H32+I32</f>
        <v>0</v>
      </c>
    </row>
    <row r="33" spans="1:10" s="5" customFormat="1" ht="20.25" x14ac:dyDescent="0.2">
      <c r="A33" s="30" t="s">
        <v>43</v>
      </c>
      <c r="B33" s="30"/>
      <c r="C33" s="30"/>
      <c r="D33" s="39" t="s">
        <v>3</v>
      </c>
      <c r="E33" s="44"/>
      <c r="F33" s="44"/>
      <c r="G33" s="66">
        <f t="shared" si="0"/>
        <v>166744400</v>
      </c>
      <c r="H33" s="67">
        <f>H34</f>
        <v>28500000</v>
      </c>
      <c r="I33" s="67">
        <f>I34</f>
        <v>138244400</v>
      </c>
      <c r="J33" s="67">
        <f>J34</f>
        <v>138244400</v>
      </c>
    </row>
    <row r="34" spans="1:10" s="5" customFormat="1" ht="20.25" x14ac:dyDescent="0.2">
      <c r="A34" s="30" t="s">
        <v>44</v>
      </c>
      <c r="B34" s="30"/>
      <c r="C34" s="30"/>
      <c r="D34" s="39" t="s">
        <v>3</v>
      </c>
      <c r="E34" s="44"/>
      <c r="F34" s="44"/>
      <c r="G34" s="66">
        <f t="shared" si="0"/>
        <v>166744400</v>
      </c>
      <c r="H34" s="67">
        <f>H35+H36</f>
        <v>28500000</v>
      </c>
      <c r="I34" s="67">
        <f>I35+I36</f>
        <v>138244400</v>
      </c>
      <c r="J34" s="67">
        <f>J35+J36</f>
        <v>138244400</v>
      </c>
    </row>
    <row r="35" spans="1:10" s="3" customFormat="1" ht="31.5" x14ac:dyDescent="0.2">
      <c r="A35" s="31" t="s">
        <v>107</v>
      </c>
      <c r="B35" s="31" t="s">
        <v>108</v>
      </c>
      <c r="C35" s="31" t="s">
        <v>4</v>
      </c>
      <c r="D35" s="43" t="s">
        <v>53</v>
      </c>
      <c r="E35" s="44"/>
      <c r="F35" s="44"/>
      <c r="G35" s="66">
        <f t="shared" si="0"/>
        <v>136744400</v>
      </c>
      <c r="H35" s="69"/>
      <c r="I35" s="69">
        <v>136744400</v>
      </c>
      <c r="J35" s="69">
        <v>136744400</v>
      </c>
    </row>
    <row r="36" spans="1:10" s="4" customFormat="1" ht="20.25" x14ac:dyDescent="0.2">
      <c r="A36" s="31" t="s">
        <v>148</v>
      </c>
      <c r="B36" s="31" t="s">
        <v>129</v>
      </c>
      <c r="C36" s="28" t="s">
        <v>4</v>
      </c>
      <c r="D36" s="43" t="s">
        <v>363</v>
      </c>
      <c r="E36" s="45"/>
      <c r="F36" s="45"/>
      <c r="G36" s="66">
        <f>H36+I36</f>
        <v>30000000</v>
      </c>
      <c r="H36" s="70">
        <v>28500000</v>
      </c>
      <c r="I36" s="70">
        <v>1500000</v>
      </c>
      <c r="J36" s="70">
        <v>1500000</v>
      </c>
    </row>
    <row r="37" spans="1:10" s="3" customFormat="1" ht="31.5" x14ac:dyDescent="0.2">
      <c r="A37" s="28"/>
      <c r="B37" s="28"/>
      <c r="C37" s="28"/>
      <c r="D37" s="35"/>
      <c r="E37" s="36" t="s">
        <v>321</v>
      </c>
      <c r="F37" s="36"/>
      <c r="G37" s="66">
        <f>H37+I37</f>
        <v>99821805</v>
      </c>
      <c r="H37" s="67">
        <f>H39</f>
        <v>99821805</v>
      </c>
      <c r="I37" s="67">
        <f>I39</f>
        <v>0</v>
      </c>
      <c r="J37" s="67">
        <f>J39</f>
        <v>0</v>
      </c>
    </row>
    <row r="38" spans="1:10" s="3" customFormat="1" ht="20.25" x14ac:dyDescent="0.2">
      <c r="A38" s="32"/>
      <c r="B38" s="32"/>
      <c r="C38" s="32"/>
      <c r="D38" s="46"/>
      <c r="E38" s="38" t="s">
        <v>2</v>
      </c>
      <c r="F38" s="38"/>
      <c r="G38" s="66">
        <f t="shared" si="0"/>
        <v>0</v>
      </c>
      <c r="H38" s="72"/>
      <c r="I38" s="72"/>
      <c r="J38" s="67"/>
    </row>
    <row r="39" spans="1:10" s="3" customFormat="1" ht="31.5" x14ac:dyDescent="0.2">
      <c r="A39" s="30" t="s">
        <v>71</v>
      </c>
      <c r="B39" s="30"/>
      <c r="C39" s="30"/>
      <c r="D39" s="39" t="s">
        <v>5</v>
      </c>
      <c r="E39" s="38"/>
      <c r="F39" s="38"/>
      <c r="G39" s="66">
        <f t="shared" si="0"/>
        <v>99821805</v>
      </c>
      <c r="H39" s="67">
        <f>H40</f>
        <v>99821805</v>
      </c>
      <c r="I39" s="67">
        <f>I40</f>
        <v>0</v>
      </c>
      <c r="J39" s="67">
        <f>J40</f>
        <v>0</v>
      </c>
    </row>
    <row r="40" spans="1:10" s="3" customFormat="1" ht="31.5" x14ac:dyDescent="0.2">
      <c r="A40" s="30" t="s">
        <v>72</v>
      </c>
      <c r="B40" s="30"/>
      <c r="C40" s="30"/>
      <c r="D40" s="39" t="s">
        <v>5</v>
      </c>
      <c r="E40" s="38"/>
      <c r="F40" s="38"/>
      <c r="G40" s="66">
        <f>H40+I40</f>
        <v>99821805</v>
      </c>
      <c r="H40" s="67">
        <f>H41+H44+H47</f>
        <v>99821805</v>
      </c>
      <c r="I40" s="67">
        <f>I41+I44+I47</f>
        <v>0</v>
      </c>
      <c r="J40" s="67">
        <f>J41+J44+J47</f>
        <v>0</v>
      </c>
    </row>
    <row r="41" spans="1:10" s="4" customFormat="1" ht="31.5" x14ac:dyDescent="0.2">
      <c r="A41" s="28" t="s">
        <v>315</v>
      </c>
      <c r="B41" s="28" t="s">
        <v>316</v>
      </c>
      <c r="C41" s="28" t="s">
        <v>317</v>
      </c>
      <c r="D41" s="35" t="s">
        <v>329</v>
      </c>
      <c r="E41" s="47"/>
      <c r="F41" s="47"/>
      <c r="G41" s="66">
        <f>H41+I41</f>
        <v>35585855</v>
      </c>
      <c r="H41" s="69">
        <v>35585855</v>
      </c>
      <c r="I41" s="69">
        <f>I43</f>
        <v>0</v>
      </c>
      <c r="J41" s="69"/>
    </row>
    <row r="42" spans="1:10" s="4" customFormat="1" ht="20.25" x14ac:dyDescent="0.2">
      <c r="A42" s="28"/>
      <c r="B42" s="28"/>
      <c r="C42" s="28"/>
      <c r="D42" s="48" t="s">
        <v>2</v>
      </c>
      <c r="E42" s="47"/>
      <c r="F42" s="47"/>
      <c r="G42" s="66">
        <f>H42+I42</f>
        <v>0</v>
      </c>
      <c r="H42" s="69"/>
      <c r="I42" s="69"/>
      <c r="J42" s="69"/>
    </row>
    <row r="43" spans="1:10" s="4" customFormat="1" ht="20.25" x14ac:dyDescent="0.2">
      <c r="A43" s="28"/>
      <c r="B43" s="28"/>
      <c r="C43" s="28"/>
      <c r="D43" s="49" t="s">
        <v>7</v>
      </c>
      <c r="E43" s="47"/>
      <c r="F43" s="47"/>
      <c r="G43" s="66">
        <f>H43+I43</f>
        <v>7178117</v>
      </c>
      <c r="H43" s="73">
        <v>7178117</v>
      </c>
      <c r="I43" s="69"/>
      <c r="J43" s="69"/>
    </row>
    <row r="44" spans="1:10" s="4" customFormat="1" ht="31.5" x14ac:dyDescent="0.2">
      <c r="A44" s="28" t="s">
        <v>196</v>
      </c>
      <c r="B44" s="28" t="s">
        <v>195</v>
      </c>
      <c r="C44" s="28" t="s">
        <v>6</v>
      </c>
      <c r="D44" s="35" t="s">
        <v>364</v>
      </c>
      <c r="E44" s="47"/>
      <c r="F44" s="47"/>
      <c r="G44" s="66">
        <f t="shared" si="0"/>
        <v>15494550</v>
      </c>
      <c r="H44" s="69">
        <v>15494550</v>
      </c>
      <c r="I44" s="69">
        <f>I46</f>
        <v>0</v>
      </c>
      <c r="J44" s="69">
        <f>J46</f>
        <v>0</v>
      </c>
    </row>
    <row r="45" spans="1:10" s="4" customFormat="1" ht="20.25" x14ac:dyDescent="0.2">
      <c r="A45" s="28"/>
      <c r="B45" s="28"/>
      <c r="C45" s="28"/>
      <c r="D45" s="48" t="s">
        <v>2</v>
      </c>
      <c r="E45" s="42"/>
      <c r="F45" s="42"/>
      <c r="G45" s="66">
        <f>H45+I45</f>
        <v>0</v>
      </c>
      <c r="H45" s="69"/>
      <c r="I45" s="69"/>
      <c r="J45" s="69"/>
    </row>
    <row r="46" spans="1:10" s="4" customFormat="1" ht="20.25" x14ac:dyDescent="0.2">
      <c r="A46" s="28"/>
      <c r="B46" s="28"/>
      <c r="C46" s="28"/>
      <c r="D46" s="48" t="s">
        <v>7</v>
      </c>
      <c r="E46" s="42"/>
      <c r="F46" s="42"/>
      <c r="G46" s="66">
        <f>H46+I46</f>
        <v>2717800</v>
      </c>
      <c r="H46" s="73">
        <v>2717800</v>
      </c>
      <c r="I46" s="69"/>
      <c r="J46" s="69"/>
    </row>
    <row r="47" spans="1:10" s="4" customFormat="1" ht="20.25" x14ac:dyDescent="0.2">
      <c r="A47" s="28" t="s">
        <v>163</v>
      </c>
      <c r="B47" s="28" t="s">
        <v>164</v>
      </c>
      <c r="C47" s="28" t="s">
        <v>6</v>
      </c>
      <c r="D47" s="35" t="s">
        <v>165</v>
      </c>
      <c r="E47" s="47"/>
      <c r="F47" s="47"/>
      <c r="G47" s="66">
        <f>H47+I47</f>
        <v>48741400</v>
      </c>
      <c r="H47" s="69">
        <v>48741400</v>
      </c>
      <c r="I47" s="69">
        <f>I49</f>
        <v>0</v>
      </c>
      <c r="J47" s="69">
        <f>J49</f>
        <v>0</v>
      </c>
    </row>
    <row r="48" spans="1:10" s="4" customFormat="1" ht="20.25" x14ac:dyDescent="0.2">
      <c r="A48" s="28"/>
      <c r="B48" s="28"/>
      <c r="C48" s="28"/>
      <c r="D48" s="48" t="s">
        <v>2</v>
      </c>
      <c r="E48" s="42"/>
      <c r="F48" s="42"/>
      <c r="G48" s="66">
        <f t="shared" si="0"/>
        <v>0</v>
      </c>
      <c r="H48" s="69"/>
      <c r="I48" s="69"/>
      <c r="J48" s="69"/>
    </row>
    <row r="49" spans="1:10" s="4" customFormat="1" ht="20.25" x14ac:dyDescent="0.2">
      <c r="A49" s="28"/>
      <c r="B49" s="28"/>
      <c r="C49" s="28"/>
      <c r="D49" s="48" t="s">
        <v>7</v>
      </c>
      <c r="E49" s="42"/>
      <c r="F49" s="42"/>
      <c r="G49" s="66">
        <f t="shared" si="0"/>
        <v>14197500</v>
      </c>
      <c r="H49" s="73">
        <v>14197500</v>
      </c>
      <c r="I49" s="69"/>
      <c r="J49" s="69"/>
    </row>
    <row r="50" spans="1:10" s="3" customFormat="1" ht="47.25" x14ac:dyDescent="0.2">
      <c r="A50" s="28"/>
      <c r="B50" s="28"/>
      <c r="C50" s="28"/>
      <c r="D50" s="35"/>
      <c r="E50" s="36" t="s">
        <v>299</v>
      </c>
      <c r="F50" s="36" t="s">
        <v>331</v>
      </c>
      <c r="G50" s="66">
        <f t="shared" si="0"/>
        <v>7255700</v>
      </c>
      <c r="H50" s="67">
        <f>+H55+H52</f>
        <v>7255700</v>
      </c>
      <c r="I50" s="67">
        <f>+I55+I52</f>
        <v>0</v>
      </c>
      <c r="J50" s="67">
        <f>+J55+J52</f>
        <v>0</v>
      </c>
    </row>
    <row r="51" spans="1:10" s="3" customFormat="1" ht="20.25" x14ac:dyDescent="0.2">
      <c r="A51" s="32"/>
      <c r="B51" s="32"/>
      <c r="C51" s="32"/>
      <c r="D51" s="46"/>
      <c r="E51" s="38" t="s">
        <v>2</v>
      </c>
      <c r="F51" s="38"/>
      <c r="G51" s="66">
        <f t="shared" si="0"/>
        <v>0</v>
      </c>
      <c r="H51" s="72"/>
      <c r="I51" s="72"/>
      <c r="J51" s="72"/>
    </row>
    <row r="52" spans="1:10" s="3" customFormat="1" ht="36.75" customHeight="1" x14ac:dyDescent="0.2">
      <c r="A52" s="30" t="s">
        <v>213</v>
      </c>
      <c r="B52" s="30"/>
      <c r="C52" s="30"/>
      <c r="D52" s="39" t="s">
        <v>214</v>
      </c>
      <c r="E52" s="38"/>
      <c r="F52" s="38"/>
      <c r="G52" s="66">
        <f t="shared" si="0"/>
        <v>4850000</v>
      </c>
      <c r="H52" s="67">
        <f t="shared" ref="H52:J53" si="3">H53</f>
        <v>4850000</v>
      </c>
      <c r="I52" s="67">
        <f t="shared" si="3"/>
        <v>0</v>
      </c>
      <c r="J52" s="67">
        <f t="shared" si="3"/>
        <v>0</v>
      </c>
    </row>
    <row r="53" spans="1:10" s="3" customFormat="1" ht="36" customHeight="1" x14ac:dyDescent="0.2">
      <c r="A53" s="30" t="s">
        <v>215</v>
      </c>
      <c r="B53" s="30"/>
      <c r="C53" s="30"/>
      <c r="D53" s="39" t="s">
        <v>214</v>
      </c>
      <c r="E53" s="38"/>
      <c r="F53" s="38"/>
      <c r="G53" s="66">
        <f t="shared" si="0"/>
        <v>4850000</v>
      </c>
      <c r="H53" s="67">
        <f t="shared" si="3"/>
        <v>4850000</v>
      </c>
      <c r="I53" s="67">
        <f t="shared" si="3"/>
        <v>0</v>
      </c>
      <c r="J53" s="67">
        <f t="shared" si="3"/>
        <v>0</v>
      </c>
    </row>
    <row r="54" spans="1:10" s="4" customFormat="1" ht="20.25" x14ac:dyDescent="0.2">
      <c r="A54" s="28" t="s">
        <v>219</v>
      </c>
      <c r="B54" s="28" t="s">
        <v>167</v>
      </c>
      <c r="C54" s="28" t="s">
        <v>8</v>
      </c>
      <c r="D54" s="35" t="s">
        <v>166</v>
      </c>
      <c r="E54" s="42"/>
      <c r="F54" s="42"/>
      <c r="G54" s="66">
        <f t="shared" si="0"/>
        <v>4850000</v>
      </c>
      <c r="H54" s="69">
        <v>4850000</v>
      </c>
      <c r="I54" s="69"/>
      <c r="J54" s="69"/>
    </row>
    <row r="55" spans="1:10" s="3" customFormat="1" ht="34.5" customHeight="1" x14ac:dyDescent="0.2">
      <c r="A55" s="30" t="s">
        <v>75</v>
      </c>
      <c r="B55" s="30"/>
      <c r="C55" s="30"/>
      <c r="D55" s="39" t="s">
        <v>37</v>
      </c>
      <c r="E55" s="38"/>
      <c r="F55" s="38"/>
      <c r="G55" s="66">
        <f t="shared" si="0"/>
        <v>2405700</v>
      </c>
      <c r="H55" s="67">
        <f>H56</f>
        <v>2405700</v>
      </c>
      <c r="I55" s="67">
        <f>I56</f>
        <v>0</v>
      </c>
      <c r="J55" s="67">
        <f>J56</f>
        <v>0</v>
      </c>
    </row>
    <row r="56" spans="1:10" s="3" customFormat="1" ht="36.75" customHeight="1" x14ac:dyDescent="0.2">
      <c r="A56" s="30" t="s">
        <v>76</v>
      </c>
      <c r="B56" s="30"/>
      <c r="C56" s="30"/>
      <c r="D56" s="39" t="s">
        <v>37</v>
      </c>
      <c r="E56" s="38"/>
      <c r="F56" s="38"/>
      <c r="G56" s="66">
        <f t="shared" si="0"/>
        <v>2405700</v>
      </c>
      <c r="H56" s="67">
        <f>H57+H58</f>
        <v>2405700</v>
      </c>
      <c r="I56" s="67">
        <f>I57+I58</f>
        <v>0</v>
      </c>
      <c r="J56" s="67">
        <f>J57+J58</f>
        <v>0</v>
      </c>
    </row>
    <row r="57" spans="1:10" s="4" customFormat="1" ht="47.25" x14ac:dyDescent="0.2">
      <c r="A57" s="28" t="s">
        <v>78</v>
      </c>
      <c r="B57" s="28" t="s">
        <v>77</v>
      </c>
      <c r="C57" s="28" t="s">
        <v>10</v>
      </c>
      <c r="D57" s="35" t="s">
        <v>153</v>
      </c>
      <c r="E57" s="42"/>
      <c r="F57" s="42"/>
      <c r="G57" s="66">
        <f t="shared" si="0"/>
        <v>1272600</v>
      </c>
      <c r="H57" s="69">
        <v>1272600</v>
      </c>
      <c r="I57" s="69"/>
      <c r="J57" s="69"/>
    </row>
    <row r="58" spans="1:10" s="4" customFormat="1" ht="20.25" x14ac:dyDescent="0.2">
      <c r="A58" s="28" t="s">
        <v>281</v>
      </c>
      <c r="B58" s="28" t="s">
        <v>282</v>
      </c>
      <c r="C58" s="28" t="s">
        <v>10</v>
      </c>
      <c r="D58" s="35" t="s">
        <v>283</v>
      </c>
      <c r="E58" s="42"/>
      <c r="F58" s="42"/>
      <c r="G58" s="66">
        <f t="shared" si="0"/>
        <v>1133100</v>
      </c>
      <c r="H58" s="69">
        <v>1133100</v>
      </c>
      <c r="I58" s="69"/>
      <c r="J58" s="69"/>
    </row>
    <row r="59" spans="1:10" s="3" customFormat="1" ht="47.25" x14ac:dyDescent="0.2">
      <c r="A59" s="28"/>
      <c r="B59" s="28"/>
      <c r="C59" s="28"/>
      <c r="D59" s="35"/>
      <c r="E59" s="36" t="s">
        <v>300</v>
      </c>
      <c r="F59" s="36" t="s">
        <v>332</v>
      </c>
      <c r="G59" s="66">
        <f t="shared" si="0"/>
        <v>1779800</v>
      </c>
      <c r="H59" s="67">
        <f>SUM(H61)</f>
        <v>1779800</v>
      </c>
      <c r="I59" s="67">
        <f>SUM(I61)</f>
        <v>0</v>
      </c>
      <c r="J59" s="67">
        <f>SUM(J61)</f>
        <v>0</v>
      </c>
    </row>
    <row r="60" spans="1:10" s="3" customFormat="1" ht="20.25" x14ac:dyDescent="0.2">
      <c r="A60" s="28"/>
      <c r="B60" s="28"/>
      <c r="C60" s="28"/>
      <c r="D60" s="35"/>
      <c r="E60" s="38" t="s">
        <v>2</v>
      </c>
      <c r="F60" s="38"/>
      <c r="G60" s="66">
        <f t="shared" si="0"/>
        <v>0</v>
      </c>
      <c r="H60" s="72"/>
      <c r="I60" s="72"/>
      <c r="J60" s="72"/>
    </row>
    <row r="61" spans="1:10" s="3" customFormat="1" ht="31.5" x14ac:dyDescent="0.2">
      <c r="A61" s="30" t="s">
        <v>73</v>
      </c>
      <c r="B61" s="30"/>
      <c r="C61" s="30"/>
      <c r="D61" s="39" t="s">
        <v>12</v>
      </c>
      <c r="E61" s="38"/>
      <c r="F61" s="38"/>
      <c r="G61" s="66">
        <f t="shared" si="0"/>
        <v>1779800</v>
      </c>
      <c r="H61" s="67">
        <f>H62</f>
        <v>1779800</v>
      </c>
      <c r="I61" s="67">
        <f>I62</f>
        <v>0</v>
      </c>
      <c r="J61" s="67">
        <f>J62</f>
        <v>0</v>
      </c>
    </row>
    <row r="62" spans="1:10" s="3" customFormat="1" ht="31.5" x14ac:dyDescent="0.2">
      <c r="A62" s="30" t="s">
        <v>74</v>
      </c>
      <c r="B62" s="30"/>
      <c r="C62" s="30"/>
      <c r="D62" s="39" t="s">
        <v>12</v>
      </c>
      <c r="E62" s="38"/>
      <c r="F62" s="38"/>
      <c r="G62" s="66">
        <f t="shared" si="0"/>
        <v>1779800</v>
      </c>
      <c r="H62" s="67">
        <f>H63+H64+H65</f>
        <v>1779800</v>
      </c>
      <c r="I62" s="67">
        <f>I63+I64+I65</f>
        <v>0</v>
      </c>
      <c r="J62" s="67">
        <f>J63+J64+J65</f>
        <v>0</v>
      </c>
    </row>
    <row r="63" spans="1:10" s="4" customFormat="1" ht="31.5" x14ac:dyDescent="0.2">
      <c r="A63" s="28" t="s">
        <v>80</v>
      </c>
      <c r="B63" s="28" t="s">
        <v>79</v>
      </c>
      <c r="C63" s="28" t="s">
        <v>10</v>
      </c>
      <c r="D63" s="35" t="s">
        <v>47</v>
      </c>
      <c r="E63" s="42"/>
      <c r="F63" s="42"/>
      <c r="G63" s="66">
        <f t="shared" si="0"/>
        <v>58000</v>
      </c>
      <c r="H63" s="69">
        <v>58000</v>
      </c>
      <c r="I63" s="69"/>
      <c r="J63" s="69"/>
    </row>
    <row r="64" spans="1:10" s="4" customFormat="1" ht="20.25" x14ac:dyDescent="0.2">
      <c r="A64" s="28" t="s">
        <v>82</v>
      </c>
      <c r="B64" s="28" t="s">
        <v>81</v>
      </c>
      <c r="C64" s="28" t="s">
        <v>10</v>
      </c>
      <c r="D64" s="35" t="s">
        <v>154</v>
      </c>
      <c r="E64" s="42"/>
      <c r="F64" s="42"/>
      <c r="G64" s="66">
        <f t="shared" si="0"/>
        <v>151000</v>
      </c>
      <c r="H64" s="69">
        <v>151000</v>
      </c>
      <c r="I64" s="69"/>
      <c r="J64" s="69"/>
    </row>
    <row r="65" spans="1:10" s="4" customFormat="1" ht="31.5" x14ac:dyDescent="0.2">
      <c r="A65" s="28" t="s">
        <v>168</v>
      </c>
      <c r="B65" s="28" t="s">
        <v>169</v>
      </c>
      <c r="C65" s="28" t="s">
        <v>14</v>
      </c>
      <c r="D65" s="35" t="s">
        <v>170</v>
      </c>
      <c r="E65" s="42"/>
      <c r="F65" s="42"/>
      <c r="G65" s="66">
        <f t="shared" si="0"/>
        <v>1570800</v>
      </c>
      <c r="H65" s="69">
        <v>1570800</v>
      </c>
      <c r="I65" s="69"/>
      <c r="J65" s="69"/>
    </row>
    <row r="66" spans="1:10" s="3" customFormat="1" ht="47.25" x14ac:dyDescent="0.2">
      <c r="A66" s="30"/>
      <c r="B66" s="30"/>
      <c r="C66" s="30"/>
      <c r="D66" s="39"/>
      <c r="E66" s="36" t="s">
        <v>301</v>
      </c>
      <c r="F66" s="36" t="s">
        <v>333</v>
      </c>
      <c r="G66" s="66">
        <f t="shared" si="0"/>
        <v>39421200</v>
      </c>
      <c r="H66" s="67">
        <f>H72+H68</f>
        <v>39421200</v>
      </c>
      <c r="I66" s="67">
        <f>I72+I68</f>
        <v>0</v>
      </c>
      <c r="J66" s="67">
        <f>J72+J68</f>
        <v>0</v>
      </c>
    </row>
    <row r="67" spans="1:10" s="3" customFormat="1" ht="20.25" x14ac:dyDescent="0.2">
      <c r="A67" s="30"/>
      <c r="B67" s="30"/>
      <c r="C67" s="30"/>
      <c r="D67" s="39"/>
      <c r="E67" s="38" t="s">
        <v>2</v>
      </c>
      <c r="F67" s="38"/>
      <c r="G67" s="66">
        <f t="shared" si="0"/>
        <v>0</v>
      </c>
      <c r="H67" s="67"/>
      <c r="I67" s="67"/>
      <c r="J67" s="67"/>
    </row>
    <row r="68" spans="1:10" s="3" customFormat="1" ht="31.5" x14ac:dyDescent="0.2">
      <c r="A68" s="30" t="s">
        <v>213</v>
      </c>
      <c r="B68" s="30"/>
      <c r="C68" s="30"/>
      <c r="D68" s="39" t="s">
        <v>214</v>
      </c>
      <c r="E68" s="38"/>
      <c r="F68" s="38"/>
      <c r="G68" s="66">
        <f t="shared" si="0"/>
        <v>37203600</v>
      </c>
      <c r="H68" s="67">
        <f>H69</f>
        <v>37203600</v>
      </c>
      <c r="I68" s="67">
        <f>I69</f>
        <v>0</v>
      </c>
      <c r="J68" s="67">
        <f>J69</f>
        <v>0</v>
      </c>
    </row>
    <row r="69" spans="1:10" s="3" customFormat="1" ht="31.5" x14ac:dyDescent="0.2">
      <c r="A69" s="30" t="s">
        <v>215</v>
      </c>
      <c r="B69" s="30"/>
      <c r="C69" s="30"/>
      <c r="D69" s="39" t="s">
        <v>214</v>
      </c>
      <c r="E69" s="38"/>
      <c r="F69" s="38"/>
      <c r="G69" s="66">
        <f t="shared" si="0"/>
        <v>37203600</v>
      </c>
      <c r="H69" s="67">
        <f>H70+H71</f>
        <v>37203600</v>
      </c>
      <c r="I69" s="67">
        <f>I70+I71</f>
        <v>0</v>
      </c>
      <c r="J69" s="67">
        <f>J70+J71</f>
        <v>0</v>
      </c>
    </row>
    <row r="70" spans="1:10" s="4" customFormat="1" ht="20.25" x14ac:dyDescent="0.2">
      <c r="A70" s="28" t="s">
        <v>218</v>
      </c>
      <c r="B70" s="28" t="s">
        <v>217</v>
      </c>
      <c r="C70" s="28" t="s">
        <v>8</v>
      </c>
      <c r="D70" s="35" t="s">
        <v>216</v>
      </c>
      <c r="E70" s="42"/>
      <c r="F70" s="42"/>
      <c r="G70" s="66">
        <f t="shared" si="0"/>
        <v>32940700</v>
      </c>
      <c r="H70" s="69">
        <v>32940700</v>
      </c>
      <c r="I70" s="69"/>
      <c r="J70" s="69"/>
    </row>
    <row r="71" spans="1:10" s="4" customFormat="1" ht="63" x14ac:dyDescent="0.2">
      <c r="A71" s="28" t="s">
        <v>220</v>
      </c>
      <c r="B71" s="28" t="s">
        <v>60</v>
      </c>
      <c r="C71" s="28" t="s">
        <v>10</v>
      </c>
      <c r="D71" s="35" t="s">
        <v>48</v>
      </c>
      <c r="E71" s="42"/>
      <c r="F71" s="42"/>
      <c r="G71" s="66">
        <f t="shared" si="0"/>
        <v>4262900</v>
      </c>
      <c r="H71" s="69">
        <v>4262900</v>
      </c>
      <c r="I71" s="69"/>
      <c r="J71" s="69"/>
    </row>
    <row r="72" spans="1:10" s="3" customFormat="1" ht="31.5" x14ac:dyDescent="0.2">
      <c r="A72" s="30" t="s">
        <v>73</v>
      </c>
      <c r="B72" s="30"/>
      <c r="C72" s="30"/>
      <c r="D72" s="39" t="s">
        <v>12</v>
      </c>
      <c r="E72" s="38"/>
      <c r="F72" s="38"/>
      <c r="G72" s="66">
        <f t="shared" si="0"/>
        <v>2217600</v>
      </c>
      <c r="H72" s="67">
        <f t="shared" ref="H72:J73" si="4">H73</f>
        <v>2217600</v>
      </c>
      <c r="I72" s="67">
        <f t="shared" si="4"/>
        <v>0</v>
      </c>
      <c r="J72" s="67">
        <f t="shared" si="4"/>
        <v>0</v>
      </c>
    </row>
    <row r="73" spans="1:10" s="3" customFormat="1" ht="31.5" x14ac:dyDescent="0.2">
      <c r="A73" s="30" t="s">
        <v>74</v>
      </c>
      <c r="B73" s="30"/>
      <c r="C73" s="30"/>
      <c r="D73" s="39" t="s">
        <v>12</v>
      </c>
      <c r="E73" s="38"/>
      <c r="F73" s="38"/>
      <c r="G73" s="66">
        <f t="shared" si="0"/>
        <v>2217600</v>
      </c>
      <c r="H73" s="67">
        <f t="shared" si="4"/>
        <v>2217600</v>
      </c>
      <c r="I73" s="67">
        <f t="shared" si="4"/>
        <v>0</v>
      </c>
      <c r="J73" s="67">
        <f t="shared" si="4"/>
        <v>0</v>
      </c>
    </row>
    <row r="74" spans="1:10" s="3" customFormat="1" ht="63" x14ac:dyDescent="0.2">
      <c r="A74" s="28" t="s">
        <v>197</v>
      </c>
      <c r="B74" s="28" t="s">
        <v>60</v>
      </c>
      <c r="C74" s="28" t="s">
        <v>10</v>
      </c>
      <c r="D74" s="35" t="s">
        <v>48</v>
      </c>
      <c r="E74" s="38"/>
      <c r="F74" s="38"/>
      <c r="G74" s="66">
        <f t="shared" si="0"/>
        <v>2217600</v>
      </c>
      <c r="H74" s="69">
        <v>2217600</v>
      </c>
      <c r="I74" s="69"/>
      <c r="J74" s="69"/>
    </row>
    <row r="75" spans="1:10" s="3" customFormat="1" ht="47.25" x14ac:dyDescent="0.2">
      <c r="A75" s="32"/>
      <c r="B75" s="32"/>
      <c r="C75" s="32"/>
      <c r="D75" s="49"/>
      <c r="E75" s="36" t="s">
        <v>187</v>
      </c>
      <c r="F75" s="36" t="s">
        <v>334</v>
      </c>
      <c r="G75" s="66">
        <f t="shared" si="0"/>
        <v>2445050</v>
      </c>
      <c r="H75" s="67">
        <f>H77</f>
        <v>2445050</v>
      </c>
      <c r="I75" s="67">
        <f>I77</f>
        <v>0</v>
      </c>
      <c r="J75" s="67">
        <f>J77</f>
        <v>0</v>
      </c>
    </row>
    <row r="76" spans="1:10" s="3" customFormat="1" ht="20.25" x14ac:dyDescent="0.2">
      <c r="A76" s="32"/>
      <c r="B76" s="32"/>
      <c r="C76" s="32"/>
      <c r="D76" s="46"/>
      <c r="E76" s="38" t="s">
        <v>2</v>
      </c>
      <c r="F76" s="38"/>
      <c r="G76" s="66">
        <f t="shared" si="0"/>
        <v>0</v>
      </c>
      <c r="H76" s="72"/>
      <c r="I76" s="72"/>
      <c r="J76" s="72"/>
    </row>
    <row r="77" spans="1:10" s="3" customFormat="1" ht="31.5" x14ac:dyDescent="0.2">
      <c r="A77" s="30" t="s">
        <v>41</v>
      </c>
      <c r="B77" s="30"/>
      <c r="C77" s="30"/>
      <c r="D77" s="39" t="s">
        <v>11</v>
      </c>
      <c r="E77" s="38"/>
      <c r="F77" s="38"/>
      <c r="G77" s="66">
        <f t="shared" si="0"/>
        <v>2445050</v>
      </c>
      <c r="H77" s="67">
        <f>H78</f>
        <v>2445050</v>
      </c>
      <c r="I77" s="67">
        <f>I78</f>
        <v>0</v>
      </c>
      <c r="J77" s="67">
        <f>J78</f>
        <v>0</v>
      </c>
    </row>
    <row r="78" spans="1:10" s="3" customFormat="1" ht="31.5" x14ac:dyDescent="0.2">
      <c r="A78" s="30" t="s">
        <v>42</v>
      </c>
      <c r="B78" s="30"/>
      <c r="C78" s="30"/>
      <c r="D78" s="39" t="s">
        <v>11</v>
      </c>
      <c r="E78" s="38"/>
      <c r="F78" s="38"/>
      <c r="G78" s="66">
        <f t="shared" si="0"/>
        <v>2445050</v>
      </c>
      <c r="H78" s="67">
        <f>H79+H80</f>
        <v>2445050</v>
      </c>
      <c r="I78" s="67">
        <f>I79+I80</f>
        <v>0</v>
      </c>
      <c r="J78" s="67">
        <f>J79+J80</f>
        <v>0</v>
      </c>
    </row>
    <row r="79" spans="1:10" s="4" customFormat="1" ht="31.5" x14ac:dyDescent="0.2">
      <c r="A79" s="28" t="s">
        <v>83</v>
      </c>
      <c r="B79" s="28">
        <v>3112</v>
      </c>
      <c r="C79" s="28" t="s">
        <v>10</v>
      </c>
      <c r="D79" s="35" t="s">
        <v>49</v>
      </c>
      <c r="E79" s="42"/>
      <c r="F79" s="42"/>
      <c r="G79" s="66">
        <f t="shared" si="0"/>
        <v>1964200</v>
      </c>
      <c r="H79" s="69">
        <v>1964200</v>
      </c>
      <c r="I79" s="69"/>
      <c r="J79" s="69"/>
    </row>
    <row r="80" spans="1:10" s="4" customFormat="1" ht="31.5" x14ac:dyDescent="0.2">
      <c r="A80" s="28" t="s">
        <v>160</v>
      </c>
      <c r="B80" s="28" t="s">
        <v>172</v>
      </c>
      <c r="C80" s="28" t="s">
        <v>14</v>
      </c>
      <c r="D80" s="35" t="s">
        <v>161</v>
      </c>
      <c r="E80" s="42"/>
      <c r="F80" s="42"/>
      <c r="G80" s="66">
        <f t="shared" si="0"/>
        <v>480850</v>
      </c>
      <c r="H80" s="69">
        <v>480850</v>
      </c>
      <c r="I80" s="69"/>
      <c r="J80" s="69"/>
    </row>
    <row r="81" spans="1:10" s="3" customFormat="1" ht="47.25" x14ac:dyDescent="0.2">
      <c r="A81" s="32"/>
      <c r="B81" s="32"/>
      <c r="C81" s="32"/>
      <c r="D81" s="49"/>
      <c r="E81" s="36" t="s">
        <v>335</v>
      </c>
      <c r="F81" s="36" t="s">
        <v>373</v>
      </c>
      <c r="G81" s="66">
        <f t="shared" si="0"/>
        <v>47973060</v>
      </c>
      <c r="H81" s="67">
        <f>H83</f>
        <v>44202040</v>
      </c>
      <c r="I81" s="67">
        <f>I83</f>
        <v>3771020</v>
      </c>
      <c r="J81" s="67">
        <f>J83</f>
        <v>3771020</v>
      </c>
    </row>
    <row r="82" spans="1:10" s="3" customFormat="1" ht="20.25" x14ac:dyDescent="0.2">
      <c r="A82" s="32"/>
      <c r="B82" s="32"/>
      <c r="C82" s="32"/>
      <c r="D82" s="46"/>
      <c r="E82" s="50" t="s">
        <v>2</v>
      </c>
      <c r="F82" s="50"/>
      <c r="G82" s="66">
        <f t="shared" si="0"/>
        <v>0</v>
      </c>
      <c r="H82" s="72"/>
      <c r="I82" s="72"/>
      <c r="J82" s="72"/>
    </row>
    <row r="83" spans="1:10" s="3" customFormat="1" ht="31.5" x14ac:dyDescent="0.2">
      <c r="A83" s="30" t="s">
        <v>73</v>
      </c>
      <c r="B83" s="30"/>
      <c r="C83" s="30"/>
      <c r="D83" s="39" t="s">
        <v>12</v>
      </c>
      <c r="E83" s="38"/>
      <c r="F83" s="38"/>
      <c r="G83" s="66">
        <f t="shared" si="0"/>
        <v>47973060</v>
      </c>
      <c r="H83" s="74">
        <f>H84</f>
        <v>44202040</v>
      </c>
      <c r="I83" s="74">
        <f>I84</f>
        <v>3771020</v>
      </c>
      <c r="J83" s="74">
        <f>J84</f>
        <v>3771020</v>
      </c>
    </row>
    <row r="84" spans="1:10" s="3" customFormat="1" ht="31.5" x14ac:dyDescent="0.2">
      <c r="A84" s="30" t="s">
        <v>74</v>
      </c>
      <c r="B84" s="30"/>
      <c r="C84" s="30"/>
      <c r="D84" s="39" t="s">
        <v>12</v>
      </c>
      <c r="E84" s="38"/>
      <c r="F84" s="38"/>
      <c r="G84" s="66">
        <f t="shared" si="0"/>
        <v>47973060</v>
      </c>
      <c r="H84" s="74">
        <f>H85+H86+H87+H88+H89+H90+H91</f>
        <v>44202040</v>
      </c>
      <c r="I84" s="74">
        <f>I85+I86+I87+I88+I89+I90+I91</f>
        <v>3771020</v>
      </c>
      <c r="J84" s="74">
        <f>J85+J86+J87+J88+J89+J90+J91</f>
        <v>3771020</v>
      </c>
    </row>
    <row r="85" spans="1:10" s="3" customFormat="1" ht="31.5" x14ac:dyDescent="0.2">
      <c r="A85" s="28" t="s">
        <v>84</v>
      </c>
      <c r="B85" s="28" t="s">
        <v>56</v>
      </c>
      <c r="C85" s="28" t="s">
        <v>13</v>
      </c>
      <c r="D85" s="35" t="s">
        <v>57</v>
      </c>
      <c r="E85" s="38"/>
      <c r="F85" s="38"/>
      <c r="G85" s="66">
        <f t="shared" ref="G85:G148" si="5">H85+I85</f>
        <v>2253920</v>
      </c>
      <c r="H85" s="69">
        <v>2253920</v>
      </c>
      <c r="I85" s="69"/>
      <c r="J85" s="69"/>
    </row>
    <row r="86" spans="1:10" s="3" customFormat="1" ht="31.5" x14ac:dyDescent="0.2">
      <c r="A86" s="28" t="s">
        <v>85</v>
      </c>
      <c r="B86" s="28">
        <v>3090</v>
      </c>
      <c r="C86" s="28" t="s">
        <v>15</v>
      </c>
      <c r="D86" s="35" t="s">
        <v>50</v>
      </c>
      <c r="E86" s="38"/>
      <c r="F86" s="38"/>
      <c r="G86" s="66">
        <f t="shared" si="5"/>
        <v>861000</v>
      </c>
      <c r="H86" s="69">
        <v>861000</v>
      </c>
      <c r="I86" s="69"/>
      <c r="J86" s="69"/>
    </row>
    <row r="87" spans="1:10" s="3" customFormat="1" ht="31.5" x14ac:dyDescent="0.2">
      <c r="A87" s="28" t="s">
        <v>86</v>
      </c>
      <c r="B87" s="28" t="s">
        <v>212</v>
      </c>
      <c r="C87" s="28" t="s">
        <v>16</v>
      </c>
      <c r="D87" s="35" t="s">
        <v>231</v>
      </c>
      <c r="E87" s="38"/>
      <c r="F87" s="38"/>
      <c r="G87" s="66">
        <f t="shared" si="5"/>
        <v>7162440</v>
      </c>
      <c r="H87" s="69">
        <v>3391420</v>
      </c>
      <c r="I87" s="69">
        <v>3771020</v>
      </c>
      <c r="J87" s="69">
        <v>3771020</v>
      </c>
    </row>
    <row r="88" spans="1:10" s="4" customFormat="1" ht="47.25" x14ac:dyDescent="0.2">
      <c r="A88" s="28" t="s">
        <v>177</v>
      </c>
      <c r="B88" s="28" t="s">
        <v>176</v>
      </c>
      <c r="C88" s="28" t="s">
        <v>16</v>
      </c>
      <c r="D88" s="35" t="s">
        <v>178</v>
      </c>
      <c r="E88" s="42"/>
      <c r="F88" s="42"/>
      <c r="G88" s="66">
        <f t="shared" si="5"/>
        <v>929300</v>
      </c>
      <c r="H88" s="69">
        <v>929300</v>
      </c>
      <c r="I88" s="69"/>
      <c r="J88" s="69"/>
    </row>
    <row r="89" spans="1:10" s="4" customFormat="1" ht="31.5" x14ac:dyDescent="0.2">
      <c r="A89" s="28" t="s">
        <v>179</v>
      </c>
      <c r="B89" s="28" t="s">
        <v>180</v>
      </c>
      <c r="C89" s="28" t="s">
        <v>16</v>
      </c>
      <c r="D89" s="35" t="s">
        <v>365</v>
      </c>
      <c r="E89" s="42"/>
      <c r="F89" s="42"/>
      <c r="G89" s="66">
        <f t="shared" si="5"/>
        <v>200</v>
      </c>
      <c r="H89" s="69">
        <v>200</v>
      </c>
      <c r="I89" s="69"/>
      <c r="J89" s="69"/>
    </row>
    <row r="90" spans="1:10" s="4" customFormat="1" ht="47.25" x14ac:dyDescent="0.2">
      <c r="A90" s="28" t="s">
        <v>181</v>
      </c>
      <c r="B90" s="28" t="s">
        <v>182</v>
      </c>
      <c r="C90" s="28" t="s">
        <v>15</v>
      </c>
      <c r="D90" s="35" t="s">
        <v>183</v>
      </c>
      <c r="E90" s="42"/>
      <c r="F90" s="42"/>
      <c r="G90" s="66">
        <f t="shared" si="5"/>
        <v>7353400</v>
      </c>
      <c r="H90" s="69">
        <v>7353400</v>
      </c>
      <c r="I90" s="69"/>
      <c r="J90" s="69"/>
    </row>
    <row r="91" spans="1:10" s="4" customFormat="1" ht="31.5" x14ac:dyDescent="0.2">
      <c r="A91" s="28" t="s">
        <v>171</v>
      </c>
      <c r="B91" s="28" t="s">
        <v>172</v>
      </c>
      <c r="C91" s="28" t="s">
        <v>14</v>
      </c>
      <c r="D91" s="35" t="s">
        <v>161</v>
      </c>
      <c r="E91" s="42"/>
      <c r="F91" s="42"/>
      <c r="G91" s="66">
        <f t="shared" si="5"/>
        <v>29412800</v>
      </c>
      <c r="H91" s="69">
        <v>29412800</v>
      </c>
      <c r="I91" s="69"/>
      <c r="J91" s="69"/>
    </row>
    <row r="92" spans="1:10" s="5" customFormat="1" ht="78.75" x14ac:dyDescent="0.2">
      <c r="A92" s="30"/>
      <c r="B92" s="30"/>
      <c r="C92" s="30"/>
      <c r="D92" s="51"/>
      <c r="E92" s="36" t="s">
        <v>336</v>
      </c>
      <c r="F92" s="36" t="s">
        <v>337</v>
      </c>
      <c r="G92" s="66">
        <f t="shared" si="5"/>
        <v>2700000</v>
      </c>
      <c r="H92" s="67">
        <f>H94+H97</f>
        <v>2700000</v>
      </c>
      <c r="I92" s="67">
        <f>I94+I97</f>
        <v>0</v>
      </c>
      <c r="J92" s="67">
        <f>J94+J97</f>
        <v>0</v>
      </c>
    </row>
    <row r="93" spans="1:10" s="3" customFormat="1" ht="20.25" x14ac:dyDescent="0.2">
      <c r="A93" s="32"/>
      <c r="B93" s="32"/>
      <c r="C93" s="32"/>
      <c r="D93" s="46"/>
      <c r="E93" s="38" t="s">
        <v>2</v>
      </c>
      <c r="F93" s="38"/>
      <c r="G93" s="66">
        <f t="shared" si="5"/>
        <v>0</v>
      </c>
      <c r="H93" s="72"/>
      <c r="I93" s="72"/>
      <c r="J93" s="72"/>
    </row>
    <row r="94" spans="1:10" s="3" customFormat="1" ht="31.5" x14ac:dyDescent="0.2">
      <c r="A94" s="30" t="s">
        <v>87</v>
      </c>
      <c r="B94" s="30"/>
      <c r="C94" s="30"/>
      <c r="D94" s="39" t="s">
        <v>17</v>
      </c>
      <c r="E94" s="38"/>
      <c r="F94" s="38"/>
      <c r="G94" s="66">
        <f t="shared" si="5"/>
        <v>2100000</v>
      </c>
      <c r="H94" s="67">
        <f t="shared" ref="H94:J95" si="6">H95</f>
        <v>2100000</v>
      </c>
      <c r="I94" s="67">
        <f t="shared" si="6"/>
        <v>0</v>
      </c>
      <c r="J94" s="67">
        <f t="shared" si="6"/>
        <v>0</v>
      </c>
    </row>
    <row r="95" spans="1:10" s="3" customFormat="1" ht="31.5" x14ac:dyDescent="0.2">
      <c r="A95" s="30" t="s">
        <v>88</v>
      </c>
      <c r="B95" s="30"/>
      <c r="C95" s="30"/>
      <c r="D95" s="39" t="s">
        <v>17</v>
      </c>
      <c r="E95" s="38"/>
      <c r="F95" s="38"/>
      <c r="G95" s="66">
        <f t="shared" si="5"/>
        <v>2100000</v>
      </c>
      <c r="H95" s="67">
        <f t="shared" si="6"/>
        <v>2100000</v>
      </c>
      <c r="I95" s="67">
        <f t="shared" si="6"/>
        <v>0</v>
      </c>
      <c r="J95" s="67">
        <f t="shared" si="6"/>
        <v>0</v>
      </c>
    </row>
    <row r="96" spans="1:10" s="3" customFormat="1" ht="31.5" x14ac:dyDescent="0.2">
      <c r="A96" s="28" t="s">
        <v>191</v>
      </c>
      <c r="B96" s="28" t="s">
        <v>192</v>
      </c>
      <c r="C96" s="28" t="s">
        <v>40</v>
      </c>
      <c r="D96" s="35" t="s">
        <v>193</v>
      </c>
      <c r="E96" s="38"/>
      <c r="F96" s="38"/>
      <c r="G96" s="66">
        <f t="shared" si="5"/>
        <v>2100000</v>
      </c>
      <c r="H96" s="69">
        <v>2100000</v>
      </c>
      <c r="I96" s="69"/>
      <c r="J96" s="69"/>
    </row>
    <row r="97" spans="1:10" s="3" customFormat="1" ht="31.5" x14ac:dyDescent="0.2">
      <c r="A97" s="30" t="s">
        <v>127</v>
      </c>
      <c r="B97" s="30"/>
      <c r="C97" s="30"/>
      <c r="D97" s="39" t="s">
        <v>58</v>
      </c>
      <c r="E97" s="38"/>
      <c r="F97" s="38"/>
      <c r="G97" s="66">
        <f t="shared" si="5"/>
        <v>600000</v>
      </c>
      <c r="H97" s="67">
        <f t="shared" ref="H97:J98" si="7">H98</f>
        <v>600000</v>
      </c>
      <c r="I97" s="67">
        <f t="shared" si="7"/>
        <v>0</v>
      </c>
      <c r="J97" s="67">
        <f t="shared" si="7"/>
        <v>0</v>
      </c>
    </row>
    <row r="98" spans="1:10" s="3" customFormat="1" ht="31.5" x14ac:dyDescent="0.2">
      <c r="A98" s="30" t="s">
        <v>128</v>
      </c>
      <c r="B98" s="30"/>
      <c r="C98" s="30"/>
      <c r="D98" s="39" t="s">
        <v>58</v>
      </c>
      <c r="E98" s="38"/>
      <c r="F98" s="38"/>
      <c r="G98" s="66">
        <f t="shared" si="5"/>
        <v>600000</v>
      </c>
      <c r="H98" s="67">
        <f t="shared" si="7"/>
        <v>600000</v>
      </c>
      <c r="I98" s="67">
        <f t="shared" si="7"/>
        <v>0</v>
      </c>
      <c r="J98" s="67">
        <f t="shared" si="7"/>
        <v>0</v>
      </c>
    </row>
    <row r="99" spans="1:10" s="3" customFormat="1" ht="20.25" x14ac:dyDescent="0.2">
      <c r="A99" s="28" t="s">
        <v>174</v>
      </c>
      <c r="B99" s="28" t="s">
        <v>175</v>
      </c>
      <c r="C99" s="28" t="s">
        <v>20</v>
      </c>
      <c r="D99" s="52" t="s">
        <v>173</v>
      </c>
      <c r="E99" s="38"/>
      <c r="F99" s="38"/>
      <c r="G99" s="66">
        <f t="shared" si="5"/>
        <v>600000</v>
      </c>
      <c r="H99" s="69">
        <v>600000</v>
      </c>
      <c r="I99" s="69"/>
      <c r="J99" s="69"/>
    </row>
    <row r="100" spans="1:10" s="5" customFormat="1" ht="47.25" x14ac:dyDescent="0.2">
      <c r="A100" s="30"/>
      <c r="B100" s="30"/>
      <c r="C100" s="30"/>
      <c r="D100" s="51"/>
      <c r="E100" s="36" t="s">
        <v>188</v>
      </c>
      <c r="F100" s="36" t="s">
        <v>338</v>
      </c>
      <c r="G100" s="66">
        <f t="shared" si="5"/>
        <v>53639600</v>
      </c>
      <c r="H100" s="67">
        <f>H107+H102</f>
        <v>44339600</v>
      </c>
      <c r="I100" s="67">
        <f>I107+I102</f>
        <v>9300000</v>
      </c>
      <c r="J100" s="67">
        <f>J107+J102</f>
        <v>9300000</v>
      </c>
    </row>
    <row r="101" spans="1:10" s="3" customFormat="1" ht="20.25" x14ac:dyDescent="0.2">
      <c r="A101" s="33"/>
      <c r="B101" s="33"/>
      <c r="C101" s="33"/>
      <c r="D101" s="53"/>
      <c r="E101" s="54" t="s">
        <v>2</v>
      </c>
      <c r="F101" s="54"/>
      <c r="G101" s="66">
        <f t="shared" si="5"/>
        <v>0</v>
      </c>
      <c r="H101" s="75"/>
      <c r="I101" s="75"/>
      <c r="J101" s="75"/>
    </row>
    <row r="102" spans="1:10" s="3" customFormat="1" ht="31.5" x14ac:dyDescent="0.2">
      <c r="A102" s="30" t="s">
        <v>213</v>
      </c>
      <c r="B102" s="30"/>
      <c r="C102" s="30"/>
      <c r="D102" s="39" t="s">
        <v>214</v>
      </c>
      <c r="E102" s="38"/>
      <c r="F102" s="38"/>
      <c r="G102" s="66">
        <f t="shared" si="5"/>
        <v>5170600</v>
      </c>
      <c r="H102" s="67">
        <f>H103</f>
        <v>3870600</v>
      </c>
      <c r="I102" s="67">
        <f>I103</f>
        <v>1300000</v>
      </c>
      <c r="J102" s="67">
        <f>J103</f>
        <v>1300000</v>
      </c>
    </row>
    <row r="103" spans="1:10" s="3" customFormat="1" ht="31.5" x14ac:dyDescent="0.2">
      <c r="A103" s="30" t="s">
        <v>215</v>
      </c>
      <c r="B103" s="30"/>
      <c r="C103" s="30"/>
      <c r="D103" s="39" t="s">
        <v>214</v>
      </c>
      <c r="E103" s="38"/>
      <c r="F103" s="38"/>
      <c r="G103" s="66">
        <f t="shared" si="5"/>
        <v>5170600</v>
      </c>
      <c r="H103" s="67">
        <f>H104+H105+H106</f>
        <v>3870600</v>
      </c>
      <c r="I103" s="67">
        <f>I104+I105+I106</f>
        <v>1300000</v>
      </c>
      <c r="J103" s="67">
        <f>J104+J105+J106</f>
        <v>1300000</v>
      </c>
    </row>
    <row r="104" spans="1:10" s="4" customFormat="1" ht="31.5" x14ac:dyDescent="0.2">
      <c r="A104" s="28" t="s">
        <v>222</v>
      </c>
      <c r="B104" s="28" t="s">
        <v>221</v>
      </c>
      <c r="C104" s="28" t="s">
        <v>21</v>
      </c>
      <c r="D104" s="35" t="s">
        <v>51</v>
      </c>
      <c r="E104" s="42"/>
      <c r="F104" s="42"/>
      <c r="G104" s="66">
        <f t="shared" si="5"/>
        <v>126400</v>
      </c>
      <c r="H104" s="69">
        <v>126400</v>
      </c>
      <c r="I104" s="69"/>
      <c r="J104" s="69"/>
    </row>
    <row r="105" spans="1:10" s="4" customFormat="1" ht="31.5" x14ac:dyDescent="0.2">
      <c r="A105" s="28" t="s">
        <v>224</v>
      </c>
      <c r="B105" s="28" t="s">
        <v>223</v>
      </c>
      <c r="C105" s="28" t="s">
        <v>21</v>
      </c>
      <c r="D105" s="35" t="s">
        <v>22</v>
      </c>
      <c r="E105" s="42"/>
      <c r="F105" s="42"/>
      <c r="G105" s="66">
        <f t="shared" si="5"/>
        <v>21200</v>
      </c>
      <c r="H105" s="69">
        <v>21200</v>
      </c>
      <c r="I105" s="69"/>
      <c r="J105" s="69"/>
    </row>
    <row r="106" spans="1:10" s="4" customFormat="1" ht="31.5" x14ac:dyDescent="0.2">
      <c r="A106" s="28" t="s">
        <v>225</v>
      </c>
      <c r="B106" s="28" t="s">
        <v>61</v>
      </c>
      <c r="C106" s="28" t="s">
        <v>21</v>
      </c>
      <c r="D106" s="35" t="s">
        <v>52</v>
      </c>
      <c r="E106" s="42"/>
      <c r="F106" s="42"/>
      <c r="G106" s="66">
        <f t="shared" si="5"/>
        <v>5023000</v>
      </c>
      <c r="H106" s="69">
        <v>3723000</v>
      </c>
      <c r="I106" s="69">
        <v>1300000</v>
      </c>
      <c r="J106" s="69">
        <v>1300000</v>
      </c>
    </row>
    <row r="107" spans="1:10" s="5" customFormat="1" ht="31.5" x14ac:dyDescent="0.2">
      <c r="A107" s="30" t="s">
        <v>75</v>
      </c>
      <c r="B107" s="30"/>
      <c r="C107" s="30"/>
      <c r="D107" s="39" t="s">
        <v>37</v>
      </c>
      <c r="E107" s="36"/>
      <c r="F107" s="36"/>
      <c r="G107" s="66">
        <f t="shared" si="5"/>
        <v>48469000</v>
      </c>
      <c r="H107" s="67">
        <f>H108</f>
        <v>40469000</v>
      </c>
      <c r="I107" s="67">
        <f>I108</f>
        <v>8000000</v>
      </c>
      <c r="J107" s="67">
        <f>J108</f>
        <v>8000000</v>
      </c>
    </row>
    <row r="108" spans="1:10" s="5" customFormat="1" ht="31.5" x14ac:dyDescent="0.2">
      <c r="A108" s="30" t="s">
        <v>76</v>
      </c>
      <c r="B108" s="30"/>
      <c r="C108" s="30"/>
      <c r="D108" s="39" t="s">
        <v>37</v>
      </c>
      <c r="E108" s="36"/>
      <c r="F108" s="36"/>
      <c r="G108" s="66">
        <f>H108+I108</f>
        <v>48469000</v>
      </c>
      <c r="H108" s="67">
        <f>H111+H112+H113+H114+H115+H116+H109+H110</f>
        <v>40469000</v>
      </c>
      <c r="I108" s="67">
        <f>I111+I112+I113+I114+I115+I116+I109+I110</f>
        <v>8000000</v>
      </c>
      <c r="J108" s="67">
        <f>J111+J112+J113+J114+J115+J116+J109+J110</f>
        <v>8000000</v>
      </c>
    </row>
    <row r="109" spans="1:10" s="4" customFormat="1" ht="31.5" x14ac:dyDescent="0.2">
      <c r="A109" s="28" t="s">
        <v>91</v>
      </c>
      <c r="B109" s="28">
        <v>5011</v>
      </c>
      <c r="C109" s="28" t="s">
        <v>21</v>
      </c>
      <c r="D109" s="35" t="s">
        <v>51</v>
      </c>
      <c r="E109" s="55"/>
      <c r="F109" s="55"/>
      <c r="G109" s="66">
        <f>H109+I109</f>
        <v>16811800</v>
      </c>
      <c r="H109" s="69">
        <v>16811800</v>
      </c>
      <c r="I109" s="69"/>
      <c r="J109" s="69"/>
    </row>
    <row r="110" spans="1:10" s="4" customFormat="1" ht="31.5" x14ac:dyDescent="0.2">
      <c r="A110" s="28" t="s">
        <v>92</v>
      </c>
      <c r="B110" s="28">
        <v>5012</v>
      </c>
      <c r="C110" s="28" t="s">
        <v>21</v>
      </c>
      <c r="D110" s="35" t="s">
        <v>22</v>
      </c>
      <c r="E110" s="55"/>
      <c r="F110" s="55"/>
      <c r="G110" s="66">
        <f>H110+I110</f>
        <v>3820500</v>
      </c>
      <c r="H110" s="69">
        <v>3820500</v>
      </c>
      <c r="I110" s="69"/>
      <c r="J110" s="69"/>
    </row>
    <row r="111" spans="1:10" s="4" customFormat="1" ht="31.5" x14ac:dyDescent="0.2">
      <c r="A111" s="28" t="s">
        <v>93</v>
      </c>
      <c r="B111" s="28" t="s">
        <v>65</v>
      </c>
      <c r="C111" s="28" t="s">
        <v>21</v>
      </c>
      <c r="D111" s="35" t="s">
        <v>162</v>
      </c>
      <c r="E111" s="55"/>
      <c r="F111" s="55"/>
      <c r="G111" s="66">
        <f t="shared" si="5"/>
        <v>736500</v>
      </c>
      <c r="H111" s="69">
        <v>736500</v>
      </c>
      <c r="I111" s="69"/>
      <c r="J111" s="69"/>
    </row>
    <row r="112" spans="1:10" s="4" customFormat="1" ht="31.5" x14ac:dyDescent="0.2">
      <c r="A112" s="28" t="s">
        <v>126</v>
      </c>
      <c r="B112" s="28" t="s">
        <v>61</v>
      </c>
      <c r="C112" s="28" t="s">
        <v>21</v>
      </c>
      <c r="D112" s="35" t="s">
        <v>52</v>
      </c>
      <c r="E112" s="55"/>
      <c r="F112" s="55"/>
      <c r="G112" s="66">
        <f t="shared" si="5"/>
        <v>1620300</v>
      </c>
      <c r="H112" s="69">
        <v>1595300</v>
      </c>
      <c r="I112" s="69">
        <v>25000</v>
      </c>
      <c r="J112" s="69">
        <v>25000</v>
      </c>
    </row>
    <row r="113" spans="1:10" s="4" customFormat="1" ht="31.5" x14ac:dyDescent="0.2">
      <c r="A113" s="28" t="s">
        <v>94</v>
      </c>
      <c r="B113" s="28" t="s">
        <v>62</v>
      </c>
      <c r="C113" s="28" t="s">
        <v>21</v>
      </c>
      <c r="D113" s="35" t="s">
        <v>38</v>
      </c>
      <c r="E113" s="55"/>
      <c r="F113" s="55"/>
      <c r="G113" s="66">
        <f t="shared" si="5"/>
        <v>16540600</v>
      </c>
      <c r="H113" s="69">
        <v>8600600</v>
      </c>
      <c r="I113" s="69">
        <v>7940000</v>
      </c>
      <c r="J113" s="69">
        <v>7940000</v>
      </c>
    </row>
    <row r="114" spans="1:10" s="4" customFormat="1" ht="63" x14ac:dyDescent="0.2">
      <c r="A114" s="28" t="s">
        <v>95</v>
      </c>
      <c r="B114" s="28" t="s">
        <v>63</v>
      </c>
      <c r="C114" s="28" t="s">
        <v>21</v>
      </c>
      <c r="D114" s="35" t="s">
        <v>64</v>
      </c>
      <c r="E114" s="55"/>
      <c r="F114" s="55"/>
      <c r="G114" s="66">
        <f t="shared" si="5"/>
        <v>734400</v>
      </c>
      <c r="H114" s="69">
        <v>734400</v>
      </c>
      <c r="I114" s="69"/>
      <c r="J114" s="69"/>
    </row>
    <row r="115" spans="1:10" s="4" customFormat="1" ht="47.25" x14ac:dyDescent="0.2">
      <c r="A115" s="28" t="s">
        <v>96</v>
      </c>
      <c r="B115" s="28" t="s">
        <v>66</v>
      </c>
      <c r="C115" s="28" t="s">
        <v>21</v>
      </c>
      <c r="D115" s="35" t="s">
        <v>152</v>
      </c>
      <c r="E115" s="55"/>
      <c r="F115" s="55"/>
      <c r="G115" s="66">
        <f t="shared" si="5"/>
        <v>1758900</v>
      </c>
      <c r="H115" s="69">
        <v>1758900</v>
      </c>
      <c r="I115" s="69"/>
      <c r="J115" s="69"/>
    </row>
    <row r="116" spans="1:10" s="4" customFormat="1" ht="47.25" x14ac:dyDescent="0.2">
      <c r="A116" s="28" t="s">
        <v>97</v>
      </c>
      <c r="B116" s="28" t="s">
        <v>67</v>
      </c>
      <c r="C116" s="28" t="s">
        <v>21</v>
      </c>
      <c r="D116" s="35" t="s">
        <v>68</v>
      </c>
      <c r="E116" s="55"/>
      <c r="F116" s="55"/>
      <c r="G116" s="66">
        <f t="shared" si="5"/>
        <v>6446000</v>
      </c>
      <c r="H116" s="69">
        <v>6411000</v>
      </c>
      <c r="I116" s="69">
        <v>35000</v>
      </c>
      <c r="J116" s="69">
        <v>35000</v>
      </c>
    </row>
    <row r="117" spans="1:10" s="4" customFormat="1" ht="31.5" x14ac:dyDescent="0.2">
      <c r="A117" s="28"/>
      <c r="B117" s="28"/>
      <c r="C117" s="28"/>
      <c r="D117" s="35"/>
      <c r="E117" s="36" t="s">
        <v>189</v>
      </c>
      <c r="F117" s="36" t="s">
        <v>339</v>
      </c>
      <c r="G117" s="66">
        <f t="shared" si="5"/>
        <v>9000700</v>
      </c>
      <c r="H117" s="67">
        <f>H119+H128</f>
        <v>9000700</v>
      </c>
      <c r="I117" s="67">
        <f>SUM(I119,I128)</f>
        <v>0</v>
      </c>
      <c r="J117" s="67">
        <f>SUM(J119,J128)</f>
        <v>0</v>
      </c>
    </row>
    <row r="118" spans="1:10" s="3" customFormat="1" ht="20.25" x14ac:dyDescent="0.2">
      <c r="A118" s="28"/>
      <c r="B118" s="28"/>
      <c r="C118" s="28"/>
      <c r="D118" s="35"/>
      <c r="E118" s="38" t="s">
        <v>2</v>
      </c>
      <c r="F118" s="38"/>
      <c r="G118" s="66">
        <f t="shared" si="5"/>
        <v>0</v>
      </c>
      <c r="H118" s="69"/>
      <c r="I118" s="69"/>
      <c r="J118" s="69"/>
    </row>
    <row r="119" spans="1:10" s="5" customFormat="1" ht="31.5" x14ac:dyDescent="0.2">
      <c r="A119" s="30" t="s">
        <v>45</v>
      </c>
      <c r="B119" s="30"/>
      <c r="C119" s="30"/>
      <c r="D119" s="39" t="s">
        <v>35</v>
      </c>
      <c r="E119" s="44"/>
      <c r="F119" s="44"/>
      <c r="G119" s="66">
        <f t="shared" si="5"/>
        <v>8000700</v>
      </c>
      <c r="H119" s="67">
        <f>H120</f>
        <v>8000700</v>
      </c>
      <c r="I119" s="67">
        <f>I120</f>
        <v>0</v>
      </c>
      <c r="J119" s="67">
        <f>J120</f>
        <v>0</v>
      </c>
    </row>
    <row r="120" spans="1:10" s="5" customFormat="1" ht="31.5" x14ac:dyDescent="0.2">
      <c r="A120" s="30" t="s">
        <v>46</v>
      </c>
      <c r="B120" s="30"/>
      <c r="C120" s="30"/>
      <c r="D120" s="39" t="s">
        <v>35</v>
      </c>
      <c r="E120" s="44"/>
      <c r="F120" s="44"/>
      <c r="G120" s="66">
        <f>H120+I120</f>
        <v>8000700</v>
      </c>
      <c r="H120" s="67">
        <f>H122+H123+H124+H126+H127+H125+H121</f>
        <v>8000700</v>
      </c>
      <c r="I120" s="67">
        <f>I122+I123+I124+I126+I127+I125+I121</f>
        <v>0</v>
      </c>
      <c r="J120" s="67">
        <f>J122+J123+J124+J126+J127+J125+J121</f>
        <v>0</v>
      </c>
    </row>
    <row r="121" spans="1:10" s="5" customFormat="1" ht="47.25" x14ac:dyDescent="0.2">
      <c r="A121" s="28" t="s">
        <v>98</v>
      </c>
      <c r="B121" s="28" t="s">
        <v>318</v>
      </c>
      <c r="C121" s="28" t="s">
        <v>34</v>
      </c>
      <c r="D121" s="77" t="s">
        <v>99</v>
      </c>
      <c r="E121" s="44"/>
      <c r="F121" s="44"/>
      <c r="G121" s="66">
        <f>H121+I121</f>
        <v>740000</v>
      </c>
      <c r="H121" s="69">
        <v>740000</v>
      </c>
      <c r="I121" s="67"/>
      <c r="J121" s="67"/>
    </row>
    <row r="122" spans="1:10" s="3" customFormat="1" ht="20.25" x14ac:dyDescent="0.2">
      <c r="A122" s="31" t="s">
        <v>100</v>
      </c>
      <c r="B122" s="31" t="s">
        <v>101</v>
      </c>
      <c r="C122" s="31" t="s">
        <v>23</v>
      </c>
      <c r="D122" s="43" t="s">
        <v>102</v>
      </c>
      <c r="E122" s="44"/>
      <c r="F122" s="44"/>
      <c r="G122" s="66">
        <f t="shared" si="5"/>
        <v>37600</v>
      </c>
      <c r="H122" s="69">
        <v>37600</v>
      </c>
      <c r="I122" s="69"/>
      <c r="J122" s="69"/>
    </row>
    <row r="123" spans="1:10" s="3" customFormat="1" ht="47.25" x14ac:dyDescent="0.2">
      <c r="A123" s="31" t="s">
        <v>103</v>
      </c>
      <c r="B123" s="31" t="s">
        <v>89</v>
      </c>
      <c r="C123" s="31" t="s">
        <v>24</v>
      </c>
      <c r="D123" s="43" t="s">
        <v>90</v>
      </c>
      <c r="E123" s="44"/>
      <c r="F123" s="44"/>
      <c r="G123" s="66">
        <f t="shared" si="5"/>
        <v>792500</v>
      </c>
      <c r="H123" s="69">
        <v>792500</v>
      </c>
      <c r="I123" s="69"/>
      <c r="J123" s="69"/>
    </row>
    <row r="124" spans="1:10" s="3" customFormat="1" ht="20.25" x14ac:dyDescent="0.2">
      <c r="A124" s="31" t="s">
        <v>104</v>
      </c>
      <c r="B124" s="31" t="s">
        <v>105</v>
      </c>
      <c r="C124" s="31" t="s">
        <v>25</v>
      </c>
      <c r="D124" s="43" t="s">
        <v>106</v>
      </c>
      <c r="E124" s="44"/>
      <c r="F124" s="44"/>
      <c r="G124" s="66">
        <f>H124+I124</f>
        <v>814500</v>
      </c>
      <c r="H124" s="69">
        <v>814500</v>
      </c>
      <c r="I124" s="69"/>
      <c r="J124" s="69"/>
    </row>
    <row r="125" spans="1:10" s="3" customFormat="1" ht="31.5" x14ac:dyDescent="0.2">
      <c r="A125" s="31" t="s">
        <v>293</v>
      </c>
      <c r="B125" s="31" t="s">
        <v>294</v>
      </c>
      <c r="C125" s="31" t="s">
        <v>296</v>
      </c>
      <c r="D125" s="43" t="s">
        <v>295</v>
      </c>
      <c r="E125" s="44"/>
      <c r="F125" s="44"/>
      <c r="G125" s="66">
        <f>H125+I125</f>
        <v>205200</v>
      </c>
      <c r="H125" s="69">
        <v>205200</v>
      </c>
      <c r="I125" s="69"/>
      <c r="J125" s="69"/>
    </row>
    <row r="126" spans="1:10" s="4" customFormat="1" ht="20.25" x14ac:dyDescent="0.2">
      <c r="A126" s="31" t="s">
        <v>184</v>
      </c>
      <c r="B126" s="31" t="s">
        <v>175</v>
      </c>
      <c r="C126" s="31" t="s">
        <v>20</v>
      </c>
      <c r="D126" s="43" t="s">
        <v>173</v>
      </c>
      <c r="E126" s="45"/>
      <c r="F126" s="45"/>
      <c r="G126" s="66">
        <f t="shared" si="5"/>
        <v>4698000</v>
      </c>
      <c r="H126" s="69">
        <v>4698000</v>
      </c>
      <c r="I126" s="69"/>
      <c r="J126" s="69"/>
    </row>
    <row r="127" spans="1:10" s="3" customFormat="1" ht="20.25" x14ac:dyDescent="0.2">
      <c r="A127" s="31" t="s">
        <v>288</v>
      </c>
      <c r="B127" s="31" t="s">
        <v>287</v>
      </c>
      <c r="C127" s="31" t="s">
        <v>59</v>
      </c>
      <c r="D127" s="43" t="s">
        <v>289</v>
      </c>
      <c r="E127" s="44"/>
      <c r="F127" s="44"/>
      <c r="G127" s="66">
        <f>H127+I127</f>
        <v>712900</v>
      </c>
      <c r="H127" s="69">
        <v>712900</v>
      </c>
      <c r="I127" s="69"/>
      <c r="J127" s="69"/>
    </row>
    <row r="128" spans="1:10" s="5" customFormat="1" ht="31.5" x14ac:dyDescent="0.2">
      <c r="A128" s="30" t="s">
        <v>127</v>
      </c>
      <c r="B128" s="30"/>
      <c r="C128" s="30"/>
      <c r="D128" s="39" t="s">
        <v>19</v>
      </c>
      <c r="E128" s="44"/>
      <c r="F128" s="44"/>
      <c r="G128" s="66">
        <f t="shared" si="5"/>
        <v>1000000</v>
      </c>
      <c r="H128" s="67">
        <f t="shared" ref="H128:J129" si="8">H129</f>
        <v>1000000</v>
      </c>
      <c r="I128" s="67">
        <f t="shared" si="8"/>
        <v>0</v>
      </c>
      <c r="J128" s="67">
        <f t="shared" si="8"/>
        <v>0</v>
      </c>
    </row>
    <row r="129" spans="1:10" s="5" customFormat="1" ht="31.5" x14ac:dyDescent="0.2">
      <c r="A129" s="30" t="s">
        <v>128</v>
      </c>
      <c r="B129" s="30"/>
      <c r="C129" s="30"/>
      <c r="D129" s="39" t="s">
        <v>19</v>
      </c>
      <c r="E129" s="44"/>
      <c r="F129" s="44"/>
      <c r="G129" s="66">
        <f t="shared" si="5"/>
        <v>1000000</v>
      </c>
      <c r="H129" s="67">
        <f t="shared" si="8"/>
        <v>1000000</v>
      </c>
      <c r="I129" s="67">
        <f t="shared" si="8"/>
        <v>0</v>
      </c>
      <c r="J129" s="67">
        <f t="shared" si="8"/>
        <v>0</v>
      </c>
    </row>
    <row r="130" spans="1:10" s="3" customFormat="1" ht="20.25" x14ac:dyDescent="0.2">
      <c r="A130" s="28" t="s">
        <v>174</v>
      </c>
      <c r="B130" s="31" t="s">
        <v>175</v>
      </c>
      <c r="C130" s="31" t="s">
        <v>20</v>
      </c>
      <c r="D130" s="43" t="s">
        <v>173</v>
      </c>
      <c r="E130" s="44"/>
      <c r="F130" s="44"/>
      <c r="G130" s="66">
        <f t="shared" si="5"/>
        <v>1000000</v>
      </c>
      <c r="H130" s="69">
        <v>1000000</v>
      </c>
      <c r="I130" s="69"/>
      <c r="J130" s="69"/>
    </row>
    <row r="131" spans="1:10" s="4" customFormat="1" ht="47.25" x14ac:dyDescent="0.2">
      <c r="A131" s="28"/>
      <c r="B131" s="28"/>
      <c r="C131" s="28"/>
      <c r="D131" s="35"/>
      <c r="E131" s="36" t="s">
        <v>340</v>
      </c>
      <c r="F131" s="36" t="s">
        <v>341</v>
      </c>
      <c r="G131" s="66">
        <f t="shared" si="5"/>
        <v>1960400</v>
      </c>
      <c r="H131" s="67">
        <f>H133</f>
        <v>1858700</v>
      </c>
      <c r="I131" s="67">
        <f>I133</f>
        <v>101700</v>
      </c>
      <c r="J131" s="67">
        <f>J133</f>
        <v>101700</v>
      </c>
    </row>
    <row r="132" spans="1:10" s="3" customFormat="1" ht="20.25" x14ac:dyDescent="0.2">
      <c r="A132" s="28"/>
      <c r="B132" s="28"/>
      <c r="C132" s="28"/>
      <c r="D132" s="35"/>
      <c r="E132" s="38" t="s">
        <v>2</v>
      </c>
      <c r="F132" s="38"/>
      <c r="G132" s="66">
        <f t="shared" si="5"/>
        <v>0</v>
      </c>
      <c r="H132" s="69"/>
      <c r="I132" s="69"/>
      <c r="J132" s="69"/>
    </row>
    <row r="133" spans="1:10" s="5" customFormat="1" ht="31.5" x14ac:dyDescent="0.2">
      <c r="A133" s="30" t="s">
        <v>109</v>
      </c>
      <c r="B133" s="30"/>
      <c r="C133" s="30"/>
      <c r="D133" s="39" t="s">
        <v>26</v>
      </c>
      <c r="E133" s="44"/>
      <c r="F133" s="44"/>
      <c r="G133" s="66">
        <f t="shared" si="5"/>
        <v>1960400</v>
      </c>
      <c r="H133" s="67">
        <f t="shared" ref="H133:J134" si="9">H134</f>
        <v>1858700</v>
      </c>
      <c r="I133" s="67">
        <f t="shared" si="9"/>
        <v>101700</v>
      </c>
      <c r="J133" s="67">
        <f t="shared" si="9"/>
        <v>101700</v>
      </c>
    </row>
    <row r="134" spans="1:10" s="5" customFormat="1" ht="31.5" x14ac:dyDescent="0.2">
      <c r="A134" s="30" t="s">
        <v>110</v>
      </c>
      <c r="B134" s="30"/>
      <c r="C134" s="30"/>
      <c r="D134" s="39" t="s">
        <v>26</v>
      </c>
      <c r="E134" s="44"/>
      <c r="F134" s="44"/>
      <c r="G134" s="66">
        <f t="shared" si="5"/>
        <v>1960400</v>
      </c>
      <c r="H134" s="67">
        <f t="shared" si="9"/>
        <v>1858700</v>
      </c>
      <c r="I134" s="67">
        <f t="shared" si="9"/>
        <v>101700</v>
      </c>
      <c r="J134" s="67">
        <f t="shared" si="9"/>
        <v>101700</v>
      </c>
    </row>
    <row r="135" spans="1:10" s="3" customFormat="1" ht="31.5" x14ac:dyDescent="0.2">
      <c r="A135" s="31" t="s">
        <v>111</v>
      </c>
      <c r="B135" s="31" t="s">
        <v>112</v>
      </c>
      <c r="C135" s="31" t="s">
        <v>27</v>
      </c>
      <c r="D135" s="43" t="s">
        <v>113</v>
      </c>
      <c r="E135" s="44"/>
      <c r="F135" s="44"/>
      <c r="G135" s="66">
        <f t="shared" si="5"/>
        <v>1960400</v>
      </c>
      <c r="H135" s="69">
        <v>1858700</v>
      </c>
      <c r="I135" s="69">
        <v>101700</v>
      </c>
      <c r="J135" s="69">
        <v>101700</v>
      </c>
    </row>
    <row r="136" spans="1:10" s="4" customFormat="1" ht="47.25" x14ac:dyDescent="0.2">
      <c r="A136" s="28"/>
      <c r="B136" s="28"/>
      <c r="C136" s="28"/>
      <c r="D136" s="35"/>
      <c r="E136" s="36" t="s">
        <v>320</v>
      </c>
      <c r="F136" s="36" t="s">
        <v>342</v>
      </c>
      <c r="G136" s="66">
        <f t="shared" si="5"/>
        <v>21779000</v>
      </c>
      <c r="H136" s="67">
        <f>H138</f>
        <v>21779000</v>
      </c>
      <c r="I136" s="67">
        <f>I138</f>
        <v>0</v>
      </c>
      <c r="J136" s="67">
        <f>J138</f>
        <v>0</v>
      </c>
    </row>
    <row r="137" spans="1:10" s="3" customFormat="1" ht="20.25" x14ac:dyDescent="0.2">
      <c r="A137" s="28"/>
      <c r="B137" s="28"/>
      <c r="C137" s="28"/>
      <c r="D137" s="35"/>
      <c r="E137" s="38" t="s">
        <v>2</v>
      </c>
      <c r="F137" s="38"/>
      <c r="G137" s="66">
        <f t="shared" si="5"/>
        <v>0</v>
      </c>
      <c r="H137" s="69"/>
      <c r="I137" s="69"/>
      <c r="J137" s="69"/>
    </row>
    <row r="138" spans="1:10" s="5" customFormat="1" ht="47.25" x14ac:dyDescent="0.2">
      <c r="A138" s="30" t="s">
        <v>147</v>
      </c>
      <c r="B138" s="30"/>
      <c r="C138" s="30"/>
      <c r="D138" s="56" t="s">
        <v>130</v>
      </c>
      <c r="E138" s="44"/>
      <c r="F138" s="44"/>
      <c r="G138" s="66">
        <f t="shared" si="5"/>
        <v>21779000</v>
      </c>
      <c r="H138" s="67">
        <f t="shared" ref="H138:J139" si="10">H139</f>
        <v>21779000</v>
      </c>
      <c r="I138" s="67">
        <f t="shared" si="10"/>
        <v>0</v>
      </c>
      <c r="J138" s="67">
        <f t="shared" si="10"/>
        <v>0</v>
      </c>
    </row>
    <row r="139" spans="1:10" s="5" customFormat="1" ht="47.25" x14ac:dyDescent="0.2">
      <c r="A139" s="30" t="s">
        <v>116</v>
      </c>
      <c r="B139" s="30"/>
      <c r="C139" s="30"/>
      <c r="D139" s="56" t="s">
        <v>130</v>
      </c>
      <c r="E139" s="44"/>
      <c r="F139" s="44"/>
      <c r="G139" s="66">
        <f t="shared" si="5"/>
        <v>21779000</v>
      </c>
      <c r="H139" s="67">
        <f t="shared" si="10"/>
        <v>21779000</v>
      </c>
      <c r="I139" s="67">
        <f t="shared" si="10"/>
        <v>0</v>
      </c>
      <c r="J139" s="67">
        <f t="shared" si="10"/>
        <v>0</v>
      </c>
    </row>
    <row r="140" spans="1:10" s="3" customFormat="1" ht="20.25" x14ac:dyDescent="0.2">
      <c r="A140" s="28" t="s">
        <v>117</v>
      </c>
      <c r="B140" s="28" t="s">
        <v>118</v>
      </c>
      <c r="C140" s="28" t="s">
        <v>29</v>
      </c>
      <c r="D140" s="35" t="s">
        <v>119</v>
      </c>
      <c r="E140" s="44"/>
      <c r="F140" s="44"/>
      <c r="G140" s="66">
        <f t="shared" si="5"/>
        <v>21779000</v>
      </c>
      <c r="H140" s="69">
        <v>21779000</v>
      </c>
      <c r="I140" s="69"/>
      <c r="J140" s="69"/>
    </row>
    <row r="141" spans="1:10" s="4" customFormat="1" ht="78.75" x14ac:dyDescent="0.2">
      <c r="A141" s="28"/>
      <c r="B141" s="28"/>
      <c r="C141" s="28"/>
      <c r="D141" s="35"/>
      <c r="E141" s="36" t="s">
        <v>290</v>
      </c>
      <c r="F141" s="36" t="s">
        <v>343</v>
      </c>
      <c r="G141" s="66">
        <f>H141+I141</f>
        <v>1770500</v>
      </c>
      <c r="H141" s="67">
        <f>H143</f>
        <v>1270500</v>
      </c>
      <c r="I141" s="67">
        <f>I143</f>
        <v>500000</v>
      </c>
      <c r="J141" s="67">
        <f>J143</f>
        <v>500000</v>
      </c>
    </row>
    <row r="142" spans="1:10" s="3" customFormat="1" ht="20.25" x14ac:dyDescent="0.2">
      <c r="A142" s="28"/>
      <c r="B142" s="28"/>
      <c r="C142" s="28"/>
      <c r="D142" s="35"/>
      <c r="E142" s="38" t="s">
        <v>2</v>
      </c>
      <c r="F142" s="38"/>
      <c r="G142" s="66">
        <f t="shared" si="5"/>
        <v>0</v>
      </c>
      <c r="H142" s="69"/>
      <c r="I142" s="69"/>
      <c r="J142" s="69"/>
    </row>
    <row r="143" spans="1:10" s="3" customFormat="1" ht="31.5" x14ac:dyDescent="0.2">
      <c r="A143" s="30" t="s">
        <v>131</v>
      </c>
      <c r="B143" s="30"/>
      <c r="C143" s="30"/>
      <c r="D143" s="56" t="s">
        <v>36</v>
      </c>
      <c r="E143" s="45"/>
      <c r="F143" s="45"/>
      <c r="G143" s="66">
        <f>H143+I143</f>
        <v>1770500</v>
      </c>
      <c r="H143" s="67">
        <f t="shared" ref="H143:J144" si="11">H144</f>
        <v>1270500</v>
      </c>
      <c r="I143" s="67">
        <f t="shared" si="11"/>
        <v>500000</v>
      </c>
      <c r="J143" s="67">
        <f t="shared" si="11"/>
        <v>500000</v>
      </c>
    </row>
    <row r="144" spans="1:10" s="3" customFormat="1" ht="31.5" x14ac:dyDescent="0.2">
      <c r="A144" s="30" t="s">
        <v>132</v>
      </c>
      <c r="B144" s="30"/>
      <c r="C144" s="30"/>
      <c r="D144" s="56" t="s">
        <v>36</v>
      </c>
      <c r="E144" s="45"/>
      <c r="F144" s="45"/>
      <c r="G144" s="66">
        <f>H144+I144</f>
        <v>1770500</v>
      </c>
      <c r="H144" s="67">
        <f t="shared" si="11"/>
        <v>1270500</v>
      </c>
      <c r="I144" s="67">
        <f t="shared" si="11"/>
        <v>500000</v>
      </c>
      <c r="J144" s="67">
        <f t="shared" si="11"/>
        <v>500000</v>
      </c>
    </row>
    <row r="145" spans="1:10" s="3" customFormat="1" ht="31.5" x14ac:dyDescent="0.2">
      <c r="A145" s="28" t="s">
        <v>133</v>
      </c>
      <c r="B145" s="28" t="s">
        <v>120</v>
      </c>
      <c r="C145" s="28" t="s">
        <v>30</v>
      </c>
      <c r="D145" s="35" t="s">
        <v>157</v>
      </c>
      <c r="E145" s="45"/>
      <c r="F145" s="45"/>
      <c r="G145" s="66">
        <f>H145+I145</f>
        <v>1770500</v>
      </c>
      <c r="H145" s="87">
        <f>1250000+15000+5500</f>
        <v>1270500</v>
      </c>
      <c r="I145" s="87">
        <v>500000</v>
      </c>
      <c r="J145" s="87">
        <v>500000</v>
      </c>
    </row>
    <row r="146" spans="1:10" s="4" customFormat="1" ht="47.25" x14ac:dyDescent="0.2">
      <c r="A146" s="28"/>
      <c r="B146" s="28"/>
      <c r="C146" s="28"/>
      <c r="D146" s="35"/>
      <c r="E146" s="36" t="s">
        <v>344</v>
      </c>
      <c r="F146" s="36" t="s">
        <v>374</v>
      </c>
      <c r="G146" s="66">
        <f t="shared" si="5"/>
        <v>2863066459</v>
      </c>
      <c r="H146" s="67">
        <f>H148+H173+H157</f>
        <v>58262702</v>
      </c>
      <c r="I146" s="67">
        <f>I148+I173+I157</f>
        <v>2804803757</v>
      </c>
      <c r="J146" s="67">
        <f>J148+J173+J157</f>
        <v>1514846057</v>
      </c>
    </row>
    <row r="147" spans="1:10" s="3" customFormat="1" ht="20.25" x14ac:dyDescent="0.2">
      <c r="A147" s="28"/>
      <c r="B147" s="28"/>
      <c r="C147" s="28"/>
      <c r="D147" s="35"/>
      <c r="E147" s="38" t="s">
        <v>2</v>
      </c>
      <c r="F147" s="38"/>
      <c r="G147" s="66">
        <f t="shared" si="5"/>
        <v>0</v>
      </c>
      <c r="H147" s="69"/>
      <c r="I147" s="69"/>
      <c r="J147" s="69"/>
    </row>
    <row r="148" spans="1:10" s="5" customFormat="1" ht="47.25" x14ac:dyDescent="0.2">
      <c r="A148" s="30" t="s">
        <v>114</v>
      </c>
      <c r="B148" s="30"/>
      <c r="C148" s="30"/>
      <c r="D148" s="39" t="s">
        <v>28</v>
      </c>
      <c r="E148" s="44"/>
      <c r="F148" s="44"/>
      <c r="G148" s="66">
        <f t="shared" si="5"/>
        <v>1579176736</v>
      </c>
      <c r="H148" s="67">
        <f>H149</f>
        <v>57562702</v>
      </c>
      <c r="I148" s="67">
        <f>I149</f>
        <v>1521614034</v>
      </c>
      <c r="J148" s="67">
        <f>J149</f>
        <v>484159334</v>
      </c>
    </row>
    <row r="149" spans="1:10" s="5" customFormat="1" ht="47.25" x14ac:dyDescent="0.2">
      <c r="A149" s="30" t="s">
        <v>115</v>
      </c>
      <c r="B149" s="30"/>
      <c r="C149" s="30"/>
      <c r="D149" s="39" t="s">
        <v>28</v>
      </c>
      <c r="E149" s="44"/>
      <c r="F149" s="44"/>
      <c r="G149" s="66">
        <f>H149+I149</f>
        <v>1579176736</v>
      </c>
      <c r="H149" s="67">
        <f>H151+H153+H152+H150+H154</f>
        <v>57562702</v>
      </c>
      <c r="I149" s="67">
        <f>I151+I153+I152+I150+I154</f>
        <v>1521614034</v>
      </c>
      <c r="J149" s="67">
        <f>J151+J153+J152+J150+J154</f>
        <v>484159334</v>
      </c>
    </row>
    <row r="150" spans="1:10" s="5" customFormat="1" ht="20.25" x14ac:dyDescent="0.2">
      <c r="A150" s="28" t="s">
        <v>278</v>
      </c>
      <c r="B150" s="28" t="s">
        <v>279</v>
      </c>
      <c r="C150" s="28" t="s">
        <v>277</v>
      </c>
      <c r="D150" s="43" t="s">
        <v>280</v>
      </c>
      <c r="E150" s="44"/>
      <c r="F150" s="44"/>
      <c r="G150" s="66">
        <f t="shared" ref="G150:G210" si="12">H150+I150</f>
        <v>71000000</v>
      </c>
      <c r="H150" s="17"/>
      <c r="I150" s="69">
        <v>71000000</v>
      </c>
      <c r="J150" s="69">
        <v>71000000</v>
      </c>
    </row>
    <row r="151" spans="1:10" s="5" customFormat="1" ht="31.5" x14ac:dyDescent="0.2">
      <c r="A151" s="28" t="s">
        <v>204</v>
      </c>
      <c r="B151" s="28" t="s">
        <v>205</v>
      </c>
      <c r="C151" s="28" t="s">
        <v>27</v>
      </c>
      <c r="D151" s="43" t="s">
        <v>313</v>
      </c>
      <c r="E151" s="44"/>
      <c r="F151" s="44"/>
      <c r="G151" s="66">
        <f t="shared" si="12"/>
        <v>140753682</v>
      </c>
      <c r="H151" s="69"/>
      <c r="I151" s="69">
        <v>140753682</v>
      </c>
      <c r="J151" s="69">
        <v>140753682</v>
      </c>
    </row>
    <row r="152" spans="1:10" s="15" customFormat="1" ht="47.25" x14ac:dyDescent="0.2">
      <c r="A152" s="28" t="s">
        <v>209</v>
      </c>
      <c r="B152" s="28" t="s">
        <v>210</v>
      </c>
      <c r="C152" s="28" t="s">
        <v>31</v>
      </c>
      <c r="D152" s="35" t="s">
        <v>211</v>
      </c>
      <c r="E152" s="45"/>
      <c r="F152" s="45"/>
      <c r="G152" s="66">
        <f t="shared" si="12"/>
        <v>299968354</v>
      </c>
      <c r="H152" s="69">
        <v>57562702</v>
      </c>
      <c r="I152" s="69">
        <v>242405652</v>
      </c>
      <c r="J152" s="69">
        <v>242405652</v>
      </c>
    </row>
    <row r="153" spans="1:10" s="4" customFormat="1" ht="47.25" x14ac:dyDescent="0.2">
      <c r="A153" s="28" t="s">
        <v>134</v>
      </c>
      <c r="B153" s="28" t="s">
        <v>135</v>
      </c>
      <c r="C153" s="28" t="s">
        <v>31</v>
      </c>
      <c r="D153" s="35" t="s">
        <v>273</v>
      </c>
      <c r="E153" s="45"/>
      <c r="F153" s="45"/>
      <c r="G153" s="66">
        <f t="shared" si="12"/>
        <v>1037454700</v>
      </c>
      <c r="H153" s="69"/>
      <c r="I153" s="69">
        <v>1037454700</v>
      </c>
      <c r="J153" s="69"/>
    </row>
    <row r="154" spans="1:10" s="3" customFormat="1" ht="20.25" x14ac:dyDescent="0.2">
      <c r="A154" s="28" t="s">
        <v>239</v>
      </c>
      <c r="B154" s="28" t="s">
        <v>70</v>
      </c>
      <c r="C154" s="28" t="s">
        <v>9</v>
      </c>
      <c r="D154" s="52" t="s">
        <v>151</v>
      </c>
      <c r="E154" s="58"/>
      <c r="F154" s="59"/>
      <c r="G154" s="66">
        <f t="shared" si="12"/>
        <v>30000000</v>
      </c>
      <c r="H154" s="21">
        <f>H156</f>
        <v>0</v>
      </c>
      <c r="I154" s="69">
        <f>I156</f>
        <v>30000000</v>
      </c>
      <c r="J154" s="69">
        <f>J156</f>
        <v>30000000</v>
      </c>
    </row>
    <row r="155" spans="1:10" s="3" customFormat="1" ht="20.25" x14ac:dyDescent="0.2">
      <c r="A155" s="28"/>
      <c r="B155" s="28"/>
      <c r="C155" s="28"/>
      <c r="D155" s="48" t="s">
        <v>2</v>
      </c>
      <c r="E155" s="58"/>
      <c r="F155" s="59"/>
      <c r="G155" s="66">
        <f t="shared" si="12"/>
        <v>0</v>
      </c>
      <c r="H155" s="19"/>
      <c r="I155" s="21"/>
      <c r="J155" s="21"/>
    </row>
    <row r="156" spans="1:10" s="3" customFormat="1" ht="31.5" x14ac:dyDescent="0.2">
      <c r="A156" s="28"/>
      <c r="B156" s="28"/>
      <c r="C156" s="28"/>
      <c r="D156" s="57" t="s">
        <v>240</v>
      </c>
      <c r="E156" s="58"/>
      <c r="F156" s="59"/>
      <c r="G156" s="78">
        <f t="shared" si="12"/>
        <v>30000000</v>
      </c>
      <c r="H156" s="20"/>
      <c r="I156" s="84">
        <v>30000000</v>
      </c>
      <c r="J156" s="84">
        <v>30000000</v>
      </c>
    </row>
    <row r="157" spans="1:10" s="5" customFormat="1" ht="31.5" x14ac:dyDescent="0.2">
      <c r="A157" s="30" t="s">
        <v>206</v>
      </c>
      <c r="B157" s="30"/>
      <c r="C157" s="30"/>
      <c r="D157" s="39" t="s">
        <v>207</v>
      </c>
      <c r="E157" s="44"/>
      <c r="F157" s="44"/>
      <c r="G157" s="66">
        <f t="shared" si="12"/>
        <v>1283189723</v>
      </c>
      <c r="H157" s="67">
        <f>H158</f>
        <v>0</v>
      </c>
      <c r="I157" s="67">
        <f>I158</f>
        <v>1283189723</v>
      </c>
      <c r="J157" s="67">
        <f>J158</f>
        <v>1030686723</v>
      </c>
    </row>
    <row r="158" spans="1:10" s="5" customFormat="1" ht="31.5" x14ac:dyDescent="0.2">
      <c r="A158" s="30" t="s">
        <v>208</v>
      </c>
      <c r="B158" s="30"/>
      <c r="C158" s="30"/>
      <c r="D158" s="39" t="s">
        <v>207</v>
      </c>
      <c r="E158" s="44"/>
      <c r="F158" s="44"/>
      <c r="G158" s="66">
        <f>H158+I158</f>
        <v>1283189723</v>
      </c>
      <c r="H158" s="67">
        <f>H160+H159+H161+H163+H164+H165+H169+H170+H172+H171</f>
        <v>0</v>
      </c>
      <c r="I158" s="67">
        <f>I160+I159+I161+I163+I164+I165+I169+I170+I172+I171+I162+I166</f>
        <v>1283189723</v>
      </c>
      <c r="J158" s="67">
        <f>J160+J159+J161+J163+J164+J165+J169+J170+J172+J171+J162+J166</f>
        <v>1030686723</v>
      </c>
    </row>
    <row r="159" spans="1:10" s="3" customFormat="1" ht="84.75" customHeight="1" x14ac:dyDescent="0.2">
      <c r="A159" s="28" t="s">
        <v>274</v>
      </c>
      <c r="B159" s="28" t="s">
        <v>275</v>
      </c>
      <c r="C159" s="28" t="s">
        <v>138</v>
      </c>
      <c r="D159" s="43" t="s">
        <v>276</v>
      </c>
      <c r="E159" s="44"/>
      <c r="F159" s="60"/>
      <c r="G159" s="66">
        <f>H159+I159</f>
        <v>8679596</v>
      </c>
      <c r="H159" s="67"/>
      <c r="I159" s="76">
        <v>8679596</v>
      </c>
      <c r="J159" s="76">
        <v>8679596</v>
      </c>
    </row>
    <row r="160" spans="1:10" s="3" customFormat="1" ht="20.25" x14ac:dyDescent="0.2">
      <c r="A160" s="28" t="s">
        <v>241</v>
      </c>
      <c r="B160" s="28" t="s">
        <v>242</v>
      </c>
      <c r="C160" s="28" t="s">
        <v>27</v>
      </c>
      <c r="D160" s="43" t="s">
        <v>243</v>
      </c>
      <c r="E160" s="44"/>
      <c r="F160" s="60"/>
      <c r="G160" s="66">
        <f t="shared" si="12"/>
        <v>190340666</v>
      </c>
      <c r="H160" s="67"/>
      <c r="I160" s="76">
        <v>190340666</v>
      </c>
      <c r="J160" s="76">
        <v>190340666</v>
      </c>
    </row>
    <row r="161" spans="1:10" s="3" customFormat="1" ht="20.25" x14ac:dyDescent="0.2">
      <c r="A161" s="28" t="s">
        <v>244</v>
      </c>
      <c r="B161" s="28" t="s">
        <v>245</v>
      </c>
      <c r="C161" s="28" t="s">
        <v>27</v>
      </c>
      <c r="D161" s="43" t="s">
        <v>246</v>
      </c>
      <c r="E161" s="44"/>
      <c r="F161" s="60"/>
      <c r="G161" s="66">
        <f t="shared" si="12"/>
        <v>83127452</v>
      </c>
      <c r="H161" s="67"/>
      <c r="I161" s="76">
        <v>83127452</v>
      </c>
      <c r="J161" s="76">
        <v>83127452</v>
      </c>
    </row>
    <row r="162" spans="1:10" s="3" customFormat="1" ht="20.25" x14ac:dyDescent="0.2">
      <c r="A162" s="28" t="s">
        <v>247</v>
      </c>
      <c r="B162" s="28" t="s">
        <v>248</v>
      </c>
      <c r="C162" s="28" t="s">
        <v>27</v>
      </c>
      <c r="D162" s="43" t="s">
        <v>249</v>
      </c>
      <c r="E162" s="44"/>
      <c r="F162" s="60"/>
      <c r="G162" s="66">
        <f t="shared" si="12"/>
        <v>8000000</v>
      </c>
      <c r="H162" s="67"/>
      <c r="I162" s="76">
        <v>8000000</v>
      </c>
      <c r="J162" s="76">
        <v>8000000</v>
      </c>
    </row>
    <row r="163" spans="1:10" s="3" customFormat="1" ht="31.5" x14ac:dyDescent="0.2">
      <c r="A163" s="28" t="s">
        <v>250</v>
      </c>
      <c r="B163" s="28" t="s">
        <v>251</v>
      </c>
      <c r="C163" s="28" t="s">
        <v>27</v>
      </c>
      <c r="D163" s="43" t="s">
        <v>252</v>
      </c>
      <c r="E163" s="44"/>
      <c r="F163" s="60"/>
      <c r="G163" s="66">
        <f t="shared" si="12"/>
        <v>98803141</v>
      </c>
      <c r="H163" s="67"/>
      <c r="I163" s="76">
        <v>98803141</v>
      </c>
      <c r="J163" s="76">
        <v>98803141</v>
      </c>
    </row>
    <row r="164" spans="1:10" s="3" customFormat="1" ht="31.5" x14ac:dyDescent="0.2">
      <c r="A164" s="28" t="s">
        <v>253</v>
      </c>
      <c r="B164" s="28" t="s">
        <v>254</v>
      </c>
      <c r="C164" s="28" t="s">
        <v>27</v>
      </c>
      <c r="D164" s="43" t="s">
        <v>255</v>
      </c>
      <c r="E164" s="44"/>
      <c r="F164" s="60"/>
      <c r="G164" s="66">
        <f t="shared" si="12"/>
        <v>3500000</v>
      </c>
      <c r="H164" s="67"/>
      <c r="I164" s="76">
        <v>3500000</v>
      </c>
      <c r="J164" s="76">
        <v>3500000</v>
      </c>
    </row>
    <row r="165" spans="1:10" s="3" customFormat="1" ht="47.25" x14ac:dyDescent="0.2">
      <c r="A165" s="28" t="s">
        <v>256</v>
      </c>
      <c r="B165" s="28" t="s">
        <v>237</v>
      </c>
      <c r="C165" s="28" t="s">
        <v>4</v>
      </c>
      <c r="D165" s="43" t="s">
        <v>238</v>
      </c>
      <c r="E165" s="44"/>
      <c r="F165" s="60"/>
      <c r="G165" s="66">
        <f t="shared" si="12"/>
        <v>200535969</v>
      </c>
      <c r="H165" s="67"/>
      <c r="I165" s="76">
        <v>200535969</v>
      </c>
      <c r="J165" s="76">
        <v>200535969</v>
      </c>
    </row>
    <row r="166" spans="1:10" s="5" customFormat="1" ht="94.5" x14ac:dyDescent="0.2">
      <c r="A166" s="28" t="s">
        <v>229</v>
      </c>
      <c r="B166" s="28" t="s">
        <v>230</v>
      </c>
      <c r="C166" s="28" t="s">
        <v>4</v>
      </c>
      <c r="D166" s="35" t="s">
        <v>366</v>
      </c>
      <c r="E166" s="44"/>
      <c r="F166" s="44"/>
      <c r="G166" s="79">
        <f t="shared" si="12"/>
        <v>252503000</v>
      </c>
      <c r="H166" s="18"/>
      <c r="I166" s="83">
        <v>252503000</v>
      </c>
      <c r="J166" s="83"/>
    </row>
    <row r="167" spans="1:10" s="15" customFormat="1" ht="20.25" x14ac:dyDescent="0.2">
      <c r="A167" s="28"/>
      <c r="B167" s="28"/>
      <c r="C167" s="28"/>
      <c r="D167" s="49" t="s">
        <v>2</v>
      </c>
      <c r="E167" s="45"/>
      <c r="F167" s="45"/>
      <c r="G167" s="79">
        <f t="shared" si="12"/>
        <v>0</v>
      </c>
      <c r="H167" s="18"/>
      <c r="I167" s="83"/>
      <c r="J167" s="83"/>
    </row>
    <row r="168" spans="1:10" s="15" customFormat="1" ht="20.25" x14ac:dyDescent="0.2">
      <c r="A168" s="28"/>
      <c r="B168" s="28"/>
      <c r="C168" s="28"/>
      <c r="D168" s="48" t="s">
        <v>7</v>
      </c>
      <c r="E168" s="45"/>
      <c r="F168" s="45"/>
      <c r="G168" s="86">
        <f t="shared" si="12"/>
        <v>252503000</v>
      </c>
      <c r="H168" s="18"/>
      <c r="I168" s="85">
        <v>252503000</v>
      </c>
      <c r="J168" s="85"/>
    </row>
    <row r="169" spans="1:10" s="3" customFormat="1" ht="31.5" x14ac:dyDescent="0.2">
      <c r="A169" s="28" t="s">
        <v>257</v>
      </c>
      <c r="B169" s="28" t="s">
        <v>258</v>
      </c>
      <c r="C169" s="28" t="s">
        <v>4</v>
      </c>
      <c r="D169" s="43" t="s">
        <v>291</v>
      </c>
      <c r="E169" s="44"/>
      <c r="F169" s="60"/>
      <c r="G169" s="66">
        <f t="shared" si="12"/>
        <v>15640000</v>
      </c>
      <c r="H169" s="67"/>
      <c r="I169" s="76">
        <v>15640000</v>
      </c>
      <c r="J169" s="76">
        <v>15640000</v>
      </c>
    </row>
    <row r="170" spans="1:10" s="3" customFormat="1" ht="47.25" x14ac:dyDescent="0.2">
      <c r="A170" s="28" t="s">
        <v>259</v>
      </c>
      <c r="B170" s="28" t="s">
        <v>260</v>
      </c>
      <c r="C170" s="28" t="s">
        <v>4</v>
      </c>
      <c r="D170" s="43" t="s">
        <v>367</v>
      </c>
      <c r="E170" s="44"/>
      <c r="F170" s="60"/>
      <c r="G170" s="66">
        <f t="shared" si="12"/>
        <v>43363864</v>
      </c>
      <c r="H170" s="67"/>
      <c r="I170" s="76">
        <v>43363864</v>
      </c>
      <c r="J170" s="76">
        <v>43363864</v>
      </c>
    </row>
    <row r="171" spans="1:10" s="3" customFormat="1" ht="31.5" x14ac:dyDescent="0.2">
      <c r="A171" s="28" t="s">
        <v>270</v>
      </c>
      <c r="B171" s="28" t="s">
        <v>271</v>
      </c>
      <c r="C171" s="28" t="s">
        <v>4</v>
      </c>
      <c r="D171" s="43" t="s">
        <v>272</v>
      </c>
      <c r="E171" s="44"/>
      <c r="F171" s="60"/>
      <c r="G171" s="66">
        <f t="shared" si="12"/>
        <v>11000000</v>
      </c>
      <c r="H171" s="67"/>
      <c r="I171" s="76">
        <v>11000000</v>
      </c>
      <c r="J171" s="76">
        <v>11000000</v>
      </c>
    </row>
    <row r="172" spans="1:10" s="3" customFormat="1" ht="31.5" x14ac:dyDescent="0.2">
      <c r="A172" s="28" t="s">
        <v>261</v>
      </c>
      <c r="B172" s="28" t="s">
        <v>159</v>
      </c>
      <c r="C172" s="28" t="s">
        <v>4</v>
      </c>
      <c r="D172" s="43" t="s">
        <v>123</v>
      </c>
      <c r="E172" s="44"/>
      <c r="F172" s="60"/>
      <c r="G172" s="66">
        <f t="shared" si="12"/>
        <v>367696035</v>
      </c>
      <c r="H172" s="67"/>
      <c r="I172" s="76">
        <v>367696035</v>
      </c>
      <c r="J172" s="76">
        <v>367696035</v>
      </c>
    </row>
    <row r="173" spans="1:10" s="5" customFormat="1" ht="31.5" x14ac:dyDescent="0.2">
      <c r="A173" s="30" t="s">
        <v>121</v>
      </c>
      <c r="B173" s="30"/>
      <c r="C173" s="30"/>
      <c r="D173" s="39" t="s">
        <v>155</v>
      </c>
      <c r="E173" s="44"/>
      <c r="F173" s="44"/>
      <c r="G173" s="66">
        <f t="shared" si="12"/>
        <v>700000</v>
      </c>
      <c r="H173" s="67">
        <f t="shared" ref="H173:J174" si="13">H174</f>
        <v>700000</v>
      </c>
      <c r="I173" s="67">
        <f t="shared" si="13"/>
        <v>0</v>
      </c>
      <c r="J173" s="67">
        <f t="shared" si="13"/>
        <v>0</v>
      </c>
    </row>
    <row r="174" spans="1:10" s="5" customFormat="1" ht="31.5" x14ac:dyDescent="0.2">
      <c r="A174" s="30" t="s">
        <v>122</v>
      </c>
      <c r="B174" s="30"/>
      <c r="C174" s="30"/>
      <c r="D174" s="39" t="s">
        <v>155</v>
      </c>
      <c r="E174" s="44"/>
      <c r="F174" s="44"/>
      <c r="G174" s="66">
        <f t="shared" si="12"/>
        <v>700000</v>
      </c>
      <c r="H174" s="67">
        <f t="shared" si="13"/>
        <v>700000</v>
      </c>
      <c r="I174" s="67">
        <f t="shared" si="13"/>
        <v>0</v>
      </c>
      <c r="J174" s="67">
        <f t="shared" si="13"/>
        <v>0</v>
      </c>
    </row>
    <row r="175" spans="1:10" s="3" customFormat="1" ht="31.5" x14ac:dyDescent="0.2">
      <c r="A175" s="28" t="s">
        <v>158</v>
      </c>
      <c r="B175" s="28" t="s">
        <v>159</v>
      </c>
      <c r="C175" s="28" t="s">
        <v>4</v>
      </c>
      <c r="D175" s="35" t="s">
        <v>123</v>
      </c>
      <c r="E175" s="44"/>
      <c r="F175" s="44"/>
      <c r="G175" s="66">
        <f t="shared" si="12"/>
        <v>700000</v>
      </c>
      <c r="H175" s="69">
        <v>700000</v>
      </c>
      <c r="I175" s="69"/>
      <c r="J175" s="69"/>
    </row>
    <row r="176" spans="1:10" s="4" customFormat="1" ht="47.25" x14ac:dyDescent="0.2">
      <c r="A176" s="28"/>
      <c r="B176" s="28"/>
      <c r="C176" s="28"/>
      <c r="D176" s="35"/>
      <c r="E176" s="36" t="s">
        <v>345</v>
      </c>
      <c r="F176" s="36" t="s">
        <v>346</v>
      </c>
      <c r="G176" s="66">
        <f t="shared" si="12"/>
        <v>1836951</v>
      </c>
      <c r="H176" s="67">
        <f>H178</f>
        <v>519753</v>
      </c>
      <c r="I176" s="67">
        <f>I178</f>
        <v>1317198</v>
      </c>
      <c r="J176" s="67">
        <f>J178</f>
        <v>0</v>
      </c>
    </row>
    <row r="177" spans="1:10" s="3" customFormat="1" ht="20.25" x14ac:dyDescent="0.2">
      <c r="A177" s="28"/>
      <c r="B177" s="28"/>
      <c r="C177" s="28"/>
      <c r="D177" s="35"/>
      <c r="E177" s="38" t="s">
        <v>2</v>
      </c>
      <c r="F177" s="38"/>
      <c r="G177" s="66">
        <f t="shared" si="12"/>
        <v>0</v>
      </c>
      <c r="H177" s="69"/>
      <c r="I177" s="69"/>
      <c r="J177" s="69"/>
    </row>
    <row r="178" spans="1:10" s="5" customFormat="1" ht="47.25" x14ac:dyDescent="0.2">
      <c r="A178" s="30" t="s">
        <v>114</v>
      </c>
      <c r="B178" s="30"/>
      <c r="C178" s="30"/>
      <c r="D178" s="39" t="s">
        <v>28</v>
      </c>
      <c r="E178" s="44"/>
      <c r="F178" s="44"/>
      <c r="G178" s="66">
        <f t="shared" si="12"/>
        <v>1836951</v>
      </c>
      <c r="H178" s="67">
        <f>H179</f>
        <v>519753</v>
      </c>
      <c r="I178" s="67">
        <f>I179</f>
        <v>1317198</v>
      </c>
      <c r="J178" s="67">
        <f>J179</f>
        <v>0</v>
      </c>
    </row>
    <row r="179" spans="1:10" s="5" customFormat="1" ht="47.25" x14ac:dyDescent="0.2">
      <c r="A179" s="30" t="s">
        <v>115</v>
      </c>
      <c r="B179" s="30"/>
      <c r="C179" s="30"/>
      <c r="D179" s="39" t="s">
        <v>28</v>
      </c>
      <c r="E179" s="44"/>
      <c r="F179" s="44"/>
      <c r="G179" s="66">
        <f t="shared" si="12"/>
        <v>1836951</v>
      </c>
      <c r="H179" s="67">
        <f>H180+H181+H182</f>
        <v>519753</v>
      </c>
      <c r="I179" s="67">
        <f>I180+I181+I182</f>
        <v>1317198</v>
      </c>
      <c r="J179" s="67">
        <f>J180+J181+J182</f>
        <v>0</v>
      </c>
    </row>
    <row r="180" spans="1:10" s="4" customFormat="1" ht="63" x14ac:dyDescent="0.2">
      <c r="A180" s="28" t="s">
        <v>136</v>
      </c>
      <c r="B180" s="28" t="s">
        <v>137</v>
      </c>
      <c r="C180" s="28" t="s">
        <v>138</v>
      </c>
      <c r="D180" s="35" t="s">
        <v>156</v>
      </c>
      <c r="E180" s="61"/>
      <c r="F180" s="61"/>
      <c r="G180" s="66">
        <f t="shared" si="12"/>
        <v>519753</v>
      </c>
      <c r="H180" s="69">
        <v>519753</v>
      </c>
      <c r="I180" s="69"/>
      <c r="J180" s="69"/>
    </row>
    <row r="181" spans="1:10" s="4" customFormat="1" ht="47.25" x14ac:dyDescent="0.2">
      <c r="A181" s="28" t="s">
        <v>139</v>
      </c>
      <c r="B181" s="28" t="s">
        <v>140</v>
      </c>
      <c r="C181" s="28" t="s">
        <v>33</v>
      </c>
      <c r="D181" s="35" t="s">
        <v>347</v>
      </c>
      <c r="E181" s="45"/>
      <c r="F181" s="45"/>
      <c r="G181" s="66">
        <f t="shared" si="12"/>
        <v>547198</v>
      </c>
      <c r="H181" s="69"/>
      <c r="I181" s="69">
        <v>547198</v>
      </c>
      <c r="J181" s="69"/>
    </row>
    <row r="182" spans="1:10" s="4" customFormat="1" ht="31.5" x14ac:dyDescent="0.2">
      <c r="A182" s="28" t="s">
        <v>141</v>
      </c>
      <c r="B182" s="28" t="s">
        <v>142</v>
      </c>
      <c r="C182" s="28" t="s">
        <v>33</v>
      </c>
      <c r="D182" s="35" t="s">
        <v>266</v>
      </c>
      <c r="E182" s="45"/>
      <c r="F182" s="45"/>
      <c r="G182" s="66">
        <f t="shared" si="12"/>
        <v>770000</v>
      </c>
      <c r="H182" s="69"/>
      <c r="I182" s="69">
        <v>770000</v>
      </c>
      <c r="J182" s="69"/>
    </row>
    <row r="183" spans="1:10" s="3" customFormat="1" ht="94.5" x14ac:dyDescent="0.2">
      <c r="A183" s="28"/>
      <c r="B183" s="28"/>
      <c r="C183" s="28"/>
      <c r="D183" s="35"/>
      <c r="E183" s="44" t="s">
        <v>372</v>
      </c>
      <c r="F183" s="36" t="s">
        <v>348</v>
      </c>
      <c r="G183" s="66">
        <f t="shared" si="12"/>
        <v>7400000</v>
      </c>
      <c r="H183" s="67">
        <f>H185</f>
        <v>7400000</v>
      </c>
      <c r="I183" s="67">
        <f>I185</f>
        <v>0</v>
      </c>
      <c r="J183" s="67">
        <f>J185</f>
        <v>0</v>
      </c>
    </row>
    <row r="184" spans="1:10" s="3" customFormat="1" ht="20.25" x14ac:dyDescent="0.2">
      <c r="A184" s="28"/>
      <c r="B184" s="28"/>
      <c r="C184" s="28"/>
      <c r="D184" s="35"/>
      <c r="E184" s="38" t="s">
        <v>2</v>
      </c>
      <c r="F184" s="38"/>
      <c r="G184" s="66">
        <f t="shared" si="12"/>
        <v>0</v>
      </c>
      <c r="H184" s="69"/>
      <c r="I184" s="69"/>
      <c r="J184" s="69"/>
    </row>
    <row r="185" spans="1:10" s="3" customFormat="1" ht="47.25" x14ac:dyDescent="0.2">
      <c r="A185" s="30" t="s">
        <v>323</v>
      </c>
      <c r="B185" s="30"/>
      <c r="C185" s="30"/>
      <c r="D185" s="62" t="s">
        <v>326</v>
      </c>
      <c r="E185" s="38"/>
      <c r="F185" s="38"/>
      <c r="G185" s="66">
        <f t="shared" si="12"/>
        <v>7400000</v>
      </c>
      <c r="H185" s="67">
        <f t="shared" ref="H185:J186" si="14">H186</f>
        <v>7400000</v>
      </c>
      <c r="I185" s="67">
        <f t="shared" si="14"/>
        <v>0</v>
      </c>
      <c r="J185" s="67">
        <f t="shared" si="14"/>
        <v>0</v>
      </c>
    </row>
    <row r="186" spans="1:10" s="3" customFormat="1" ht="47.25" x14ac:dyDescent="0.2">
      <c r="A186" s="30" t="s">
        <v>324</v>
      </c>
      <c r="B186" s="30"/>
      <c r="C186" s="30"/>
      <c r="D186" s="62" t="s">
        <v>326</v>
      </c>
      <c r="E186" s="38"/>
      <c r="F186" s="38"/>
      <c r="G186" s="66">
        <f t="shared" si="12"/>
        <v>7400000</v>
      </c>
      <c r="H186" s="67">
        <f t="shared" si="14"/>
        <v>7400000</v>
      </c>
      <c r="I186" s="67">
        <f t="shared" si="14"/>
        <v>0</v>
      </c>
      <c r="J186" s="67">
        <f t="shared" si="14"/>
        <v>0</v>
      </c>
    </row>
    <row r="187" spans="1:10" s="4" customFormat="1" ht="20.25" x14ac:dyDescent="0.2">
      <c r="A187" s="28" t="s">
        <v>325</v>
      </c>
      <c r="B187" s="28" t="s">
        <v>167</v>
      </c>
      <c r="C187" s="28" t="s">
        <v>8</v>
      </c>
      <c r="D187" s="52" t="s">
        <v>166</v>
      </c>
      <c r="E187" s="63"/>
      <c r="F187" s="63"/>
      <c r="G187" s="66">
        <f t="shared" si="12"/>
        <v>7400000</v>
      </c>
      <c r="H187" s="69">
        <v>7400000</v>
      </c>
      <c r="I187" s="69"/>
      <c r="J187" s="69"/>
    </row>
    <row r="188" spans="1:10" s="3" customFormat="1" ht="31.5" x14ac:dyDescent="0.2">
      <c r="A188" s="28"/>
      <c r="B188" s="28"/>
      <c r="C188" s="28"/>
      <c r="D188" s="35"/>
      <c r="E188" s="44" t="s">
        <v>302</v>
      </c>
      <c r="F188" s="36" t="s">
        <v>349</v>
      </c>
      <c r="G188" s="66">
        <f t="shared" si="12"/>
        <v>610000</v>
      </c>
      <c r="H188" s="67">
        <f>H190</f>
        <v>610000</v>
      </c>
      <c r="I188" s="67">
        <f>I190</f>
        <v>0</v>
      </c>
      <c r="J188" s="67">
        <f>J190</f>
        <v>0</v>
      </c>
    </row>
    <row r="189" spans="1:10" s="3" customFormat="1" ht="20.25" x14ac:dyDescent="0.2">
      <c r="A189" s="28"/>
      <c r="B189" s="28"/>
      <c r="C189" s="28"/>
      <c r="D189" s="35"/>
      <c r="E189" s="38" t="s">
        <v>2</v>
      </c>
      <c r="F189" s="38"/>
      <c r="G189" s="66">
        <f t="shared" si="12"/>
        <v>0</v>
      </c>
      <c r="H189" s="67"/>
      <c r="I189" s="67"/>
      <c r="J189" s="67"/>
    </row>
    <row r="190" spans="1:10" s="3" customFormat="1" ht="47.25" x14ac:dyDescent="0.2">
      <c r="A190" s="30" t="s">
        <v>323</v>
      </c>
      <c r="B190" s="30"/>
      <c r="C190" s="30"/>
      <c r="D190" s="39" t="s">
        <v>326</v>
      </c>
      <c r="E190" s="44"/>
      <c r="F190" s="44"/>
      <c r="G190" s="66">
        <f t="shared" si="12"/>
        <v>610000</v>
      </c>
      <c r="H190" s="67">
        <f t="shared" ref="H190:J191" si="15">H191</f>
        <v>610000</v>
      </c>
      <c r="I190" s="67">
        <f t="shared" si="15"/>
        <v>0</v>
      </c>
      <c r="J190" s="67">
        <f t="shared" si="15"/>
        <v>0</v>
      </c>
    </row>
    <row r="191" spans="1:10" s="3" customFormat="1" ht="47.25" x14ac:dyDescent="0.2">
      <c r="A191" s="30" t="s">
        <v>324</v>
      </c>
      <c r="B191" s="30"/>
      <c r="C191" s="30"/>
      <c r="D191" s="39" t="s">
        <v>326</v>
      </c>
      <c r="E191" s="44"/>
      <c r="F191" s="44"/>
      <c r="G191" s="66">
        <f t="shared" si="12"/>
        <v>610000</v>
      </c>
      <c r="H191" s="67">
        <f t="shared" si="15"/>
        <v>610000</v>
      </c>
      <c r="I191" s="67">
        <f t="shared" si="15"/>
        <v>0</v>
      </c>
      <c r="J191" s="67">
        <f t="shared" si="15"/>
        <v>0</v>
      </c>
    </row>
    <row r="192" spans="1:10" s="4" customFormat="1" ht="20.25" x14ac:dyDescent="0.2">
      <c r="A192" s="28" t="s">
        <v>325</v>
      </c>
      <c r="B192" s="28" t="s">
        <v>167</v>
      </c>
      <c r="C192" s="28" t="s">
        <v>8</v>
      </c>
      <c r="D192" s="52" t="s">
        <v>166</v>
      </c>
      <c r="E192" s="63"/>
      <c r="F192" s="63"/>
      <c r="G192" s="66">
        <f t="shared" si="12"/>
        <v>610000</v>
      </c>
      <c r="H192" s="69">
        <v>610000</v>
      </c>
      <c r="I192" s="69"/>
      <c r="J192" s="69"/>
    </row>
    <row r="193" spans="1:10" s="3" customFormat="1" ht="47.25" x14ac:dyDescent="0.2">
      <c r="A193" s="28"/>
      <c r="B193" s="28"/>
      <c r="C193" s="28"/>
      <c r="D193" s="52"/>
      <c r="E193" s="36" t="s">
        <v>369</v>
      </c>
      <c r="F193" s="36" t="s">
        <v>350</v>
      </c>
      <c r="G193" s="66">
        <f t="shared" si="12"/>
        <v>1902000</v>
      </c>
      <c r="H193" s="67">
        <f>H195</f>
        <v>1902000</v>
      </c>
      <c r="I193" s="67">
        <f>I195</f>
        <v>0</v>
      </c>
      <c r="J193" s="67">
        <f>J195</f>
        <v>0</v>
      </c>
    </row>
    <row r="194" spans="1:10" s="3" customFormat="1" ht="20.25" x14ac:dyDescent="0.2">
      <c r="A194" s="28"/>
      <c r="B194" s="28"/>
      <c r="C194" s="28"/>
      <c r="D194" s="52"/>
      <c r="E194" s="38" t="s">
        <v>2</v>
      </c>
      <c r="F194" s="38"/>
      <c r="G194" s="66">
        <f t="shared" si="12"/>
        <v>0</v>
      </c>
      <c r="H194" s="69"/>
      <c r="I194" s="69"/>
      <c r="J194" s="69"/>
    </row>
    <row r="195" spans="1:10" s="3" customFormat="1" ht="47.25" x14ac:dyDescent="0.2">
      <c r="A195" s="30" t="s">
        <v>323</v>
      </c>
      <c r="B195" s="30"/>
      <c r="C195" s="30"/>
      <c r="D195" s="39" t="s">
        <v>326</v>
      </c>
      <c r="E195" s="38"/>
      <c r="F195" s="38"/>
      <c r="G195" s="66">
        <f t="shared" si="12"/>
        <v>1902000</v>
      </c>
      <c r="H195" s="67">
        <f t="shared" ref="H195:J196" si="16">H196</f>
        <v>1902000</v>
      </c>
      <c r="I195" s="67">
        <f t="shared" si="16"/>
        <v>0</v>
      </c>
      <c r="J195" s="67">
        <f t="shared" si="16"/>
        <v>0</v>
      </c>
    </row>
    <row r="196" spans="1:10" s="3" customFormat="1" ht="47.25" x14ac:dyDescent="0.2">
      <c r="A196" s="30" t="s">
        <v>324</v>
      </c>
      <c r="B196" s="30"/>
      <c r="C196" s="30"/>
      <c r="D196" s="39" t="s">
        <v>326</v>
      </c>
      <c r="E196" s="38"/>
      <c r="F196" s="38"/>
      <c r="G196" s="66">
        <f t="shared" si="12"/>
        <v>1902000</v>
      </c>
      <c r="H196" s="67">
        <f t="shared" si="16"/>
        <v>1902000</v>
      </c>
      <c r="I196" s="67">
        <f t="shared" si="16"/>
        <v>0</v>
      </c>
      <c r="J196" s="67">
        <f t="shared" si="16"/>
        <v>0</v>
      </c>
    </row>
    <row r="197" spans="1:10" s="4" customFormat="1" ht="20.25" x14ac:dyDescent="0.2">
      <c r="A197" s="28" t="s">
        <v>325</v>
      </c>
      <c r="B197" s="28" t="s">
        <v>167</v>
      </c>
      <c r="C197" s="28" t="s">
        <v>8</v>
      </c>
      <c r="D197" s="52" t="s">
        <v>166</v>
      </c>
      <c r="E197" s="63"/>
      <c r="F197" s="63"/>
      <c r="G197" s="66">
        <f t="shared" si="12"/>
        <v>1902000</v>
      </c>
      <c r="H197" s="69">
        <v>1902000</v>
      </c>
      <c r="I197" s="69"/>
      <c r="J197" s="69"/>
    </row>
    <row r="198" spans="1:10" s="3" customFormat="1" ht="31.5" x14ac:dyDescent="0.2">
      <c r="A198" s="28"/>
      <c r="B198" s="28"/>
      <c r="C198" s="28"/>
      <c r="D198" s="52"/>
      <c r="E198" s="36" t="s">
        <v>190</v>
      </c>
      <c r="F198" s="36" t="s">
        <v>351</v>
      </c>
      <c r="G198" s="66">
        <f t="shared" si="12"/>
        <v>500000</v>
      </c>
      <c r="H198" s="67">
        <f>H200</f>
        <v>500000</v>
      </c>
      <c r="I198" s="67">
        <f>I200</f>
        <v>0</v>
      </c>
      <c r="J198" s="67">
        <f>J200</f>
        <v>0</v>
      </c>
    </row>
    <row r="199" spans="1:10" s="3" customFormat="1" ht="20.25" x14ac:dyDescent="0.2">
      <c r="A199" s="28"/>
      <c r="B199" s="28"/>
      <c r="C199" s="28"/>
      <c r="D199" s="52"/>
      <c r="E199" s="38" t="s">
        <v>2</v>
      </c>
      <c r="F199" s="38"/>
      <c r="G199" s="66">
        <f t="shared" si="12"/>
        <v>0</v>
      </c>
      <c r="H199" s="69"/>
      <c r="I199" s="69"/>
      <c r="J199" s="69"/>
    </row>
    <row r="200" spans="1:10" s="3" customFormat="1" ht="31.5" x14ac:dyDescent="0.2">
      <c r="A200" s="30" t="s">
        <v>121</v>
      </c>
      <c r="B200" s="28"/>
      <c r="C200" s="28"/>
      <c r="D200" s="39" t="s">
        <v>32</v>
      </c>
      <c r="E200" s="38"/>
      <c r="F200" s="38"/>
      <c r="G200" s="66">
        <f t="shared" si="12"/>
        <v>500000</v>
      </c>
      <c r="H200" s="67">
        <f t="shared" ref="H200:J201" si="17">H201</f>
        <v>500000</v>
      </c>
      <c r="I200" s="67">
        <f t="shared" si="17"/>
        <v>0</v>
      </c>
      <c r="J200" s="67">
        <f t="shared" si="17"/>
        <v>0</v>
      </c>
    </row>
    <row r="201" spans="1:10" s="3" customFormat="1" ht="31.5" x14ac:dyDescent="0.2">
      <c r="A201" s="30" t="s">
        <v>122</v>
      </c>
      <c r="B201" s="28"/>
      <c r="C201" s="28"/>
      <c r="D201" s="39" t="s">
        <v>32</v>
      </c>
      <c r="E201" s="38"/>
      <c r="F201" s="38"/>
      <c r="G201" s="66">
        <f t="shared" si="12"/>
        <v>500000</v>
      </c>
      <c r="H201" s="67">
        <f t="shared" si="17"/>
        <v>500000</v>
      </c>
      <c r="I201" s="67">
        <f t="shared" si="17"/>
        <v>0</v>
      </c>
      <c r="J201" s="67">
        <f t="shared" si="17"/>
        <v>0</v>
      </c>
    </row>
    <row r="202" spans="1:10" s="4" customFormat="1" ht="30.75" customHeight="1" x14ac:dyDescent="0.2">
      <c r="A202" s="28" t="s">
        <v>144</v>
      </c>
      <c r="B202" s="28" t="s">
        <v>145</v>
      </c>
      <c r="C202" s="28" t="s">
        <v>40</v>
      </c>
      <c r="D202" s="52" t="s">
        <v>146</v>
      </c>
      <c r="E202" s="45"/>
      <c r="F202" s="45"/>
      <c r="G202" s="66">
        <f t="shared" si="12"/>
        <v>500000</v>
      </c>
      <c r="H202" s="69">
        <v>500000</v>
      </c>
      <c r="I202" s="69"/>
      <c r="J202" s="69"/>
    </row>
    <row r="203" spans="1:10" s="3" customFormat="1" ht="47.25" x14ac:dyDescent="0.2">
      <c r="A203" s="28"/>
      <c r="B203" s="28"/>
      <c r="C203" s="28"/>
      <c r="D203" s="43"/>
      <c r="E203" s="36" t="s">
        <v>370</v>
      </c>
      <c r="F203" s="36" t="s">
        <v>352</v>
      </c>
      <c r="G203" s="66">
        <f t="shared" si="12"/>
        <v>991500</v>
      </c>
      <c r="H203" s="67">
        <f>H205</f>
        <v>991500</v>
      </c>
      <c r="I203" s="67">
        <f>I205</f>
        <v>0</v>
      </c>
      <c r="J203" s="67">
        <f>J205</f>
        <v>0</v>
      </c>
    </row>
    <row r="204" spans="1:10" s="3" customFormat="1" ht="20.25" x14ac:dyDescent="0.2">
      <c r="A204" s="28"/>
      <c r="B204" s="28"/>
      <c r="C204" s="28"/>
      <c r="D204" s="43"/>
      <c r="E204" s="38" t="s">
        <v>2</v>
      </c>
      <c r="F204" s="38"/>
      <c r="G204" s="66">
        <f t="shared" si="12"/>
        <v>0</v>
      </c>
      <c r="H204" s="69"/>
      <c r="I204" s="69"/>
      <c r="J204" s="69"/>
    </row>
    <row r="205" spans="1:10" s="3" customFormat="1" ht="31.5" x14ac:dyDescent="0.2">
      <c r="A205" s="30" t="s">
        <v>121</v>
      </c>
      <c r="B205" s="28"/>
      <c r="C205" s="28"/>
      <c r="D205" s="39" t="s">
        <v>32</v>
      </c>
      <c r="E205" s="38"/>
      <c r="F205" s="38"/>
      <c r="G205" s="66">
        <f t="shared" si="12"/>
        <v>991500</v>
      </c>
      <c r="H205" s="67">
        <f t="shared" ref="H205:J206" si="18">H206</f>
        <v>991500</v>
      </c>
      <c r="I205" s="67">
        <f t="shared" si="18"/>
        <v>0</v>
      </c>
      <c r="J205" s="67">
        <f t="shared" si="18"/>
        <v>0</v>
      </c>
    </row>
    <row r="206" spans="1:10" s="3" customFormat="1" ht="31.5" x14ac:dyDescent="0.2">
      <c r="A206" s="30" t="s">
        <v>122</v>
      </c>
      <c r="B206" s="28"/>
      <c r="C206" s="28"/>
      <c r="D206" s="39" t="s">
        <v>32</v>
      </c>
      <c r="E206" s="38"/>
      <c r="F206" s="38"/>
      <c r="G206" s="66">
        <f t="shared" si="12"/>
        <v>991500</v>
      </c>
      <c r="H206" s="67">
        <f t="shared" si="18"/>
        <v>991500</v>
      </c>
      <c r="I206" s="67">
        <f t="shared" si="18"/>
        <v>0</v>
      </c>
      <c r="J206" s="67">
        <f t="shared" si="18"/>
        <v>0</v>
      </c>
    </row>
    <row r="207" spans="1:10" s="3" customFormat="1" ht="31.5" x14ac:dyDescent="0.2">
      <c r="A207" s="28" t="s">
        <v>143</v>
      </c>
      <c r="B207" s="28" t="s">
        <v>55</v>
      </c>
      <c r="C207" s="28" t="s">
        <v>18</v>
      </c>
      <c r="D207" s="43" t="s">
        <v>54</v>
      </c>
      <c r="E207" s="38"/>
      <c r="F207" s="38"/>
      <c r="G207" s="66">
        <f t="shared" si="12"/>
        <v>991500</v>
      </c>
      <c r="H207" s="69">
        <v>991500</v>
      </c>
      <c r="I207" s="69"/>
      <c r="J207" s="69"/>
    </row>
    <row r="208" spans="1:10" s="3" customFormat="1" ht="63" x14ac:dyDescent="0.2">
      <c r="A208" s="28"/>
      <c r="B208" s="28"/>
      <c r="C208" s="28"/>
      <c r="D208" s="43"/>
      <c r="E208" s="36" t="s">
        <v>353</v>
      </c>
      <c r="F208" s="36" t="s">
        <v>354</v>
      </c>
      <c r="G208" s="66">
        <f t="shared" si="12"/>
        <v>2800000</v>
      </c>
      <c r="H208" s="67">
        <f>H210</f>
        <v>2800000</v>
      </c>
      <c r="I208" s="67">
        <f>I210</f>
        <v>0</v>
      </c>
      <c r="J208" s="67">
        <f>J210</f>
        <v>0</v>
      </c>
    </row>
    <row r="209" spans="1:10" s="3" customFormat="1" ht="20.25" x14ac:dyDescent="0.2">
      <c r="A209" s="28"/>
      <c r="B209" s="28"/>
      <c r="C209" s="28"/>
      <c r="D209" s="43"/>
      <c r="E209" s="38" t="s">
        <v>2</v>
      </c>
      <c r="F209" s="38"/>
      <c r="G209" s="66">
        <f t="shared" si="12"/>
        <v>0</v>
      </c>
      <c r="H209" s="67"/>
      <c r="I209" s="67"/>
      <c r="J209" s="67"/>
    </row>
    <row r="210" spans="1:10" s="3" customFormat="1" ht="31.5" x14ac:dyDescent="0.2">
      <c r="A210" s="30" t="s">
        <v>121</v>
      </c>
      <c r="B210" s="28"/>
      <c r="C210" s="28"/>
      <c r="D210" s="39" t="s">
        <v>32</v>
      </c>
      <c r="E210" s="45"/>
      <c r="F210" s="45"/>
      <c r="G210" s="66">
        <f t="shared" si="12"/>
        <v>2800000</v>
      </c>
      <c r="H210" s="67">
        <f t="shared" ref="H210:J211" si="19">H211</f>
        <v>2800000</v>
      </c>
      <c r="I210" s="67">
        <f t="shared" si="19"/>
        <v>0</v>
      </c>
      <c r="J210" s="67">
        <f t="shared" si="19"/>
        <v>0</v>
      </c>
    </row>
    <row r="211" spans="1:10" s="3" customFormat="1" ht="31.5" x14ac:dyDescent="0.2">
      <c r="A211" s="30" t="s">
        <v>122</v>
      </c>
      <c r="B211" s="28"/>
      <c r="C211" s="28"/>
      <c r="D211" s="39" t="s">
        <v>32</v>
      </c>
      <c r="E211" s="45"/>
      <c r="F211" s="45"/>
      <c r="G211" s="66">
        <f>H211+I211</f>
        <v>2800000</v>
      </c>
      <c r="H211" s="67">
        <f t="shared" si="19"/>
        <v>2800000</v>
      </c>
      <c r="I211" s="67">
        <f t="shared" si="19"/>
        <v>0</v>
      </c>
      <c r="J211" s="67">
        <f t="shared" si="19"/>
        <v>0</v>
      </c>
    </row>
    <row r="212" spans="1:10" s="3" customFormat="1" ht="20.25" x14ac:dyDescent="0.2">
      <c r="A212" s="28" t="s">
        <v>194</v>
      </c>
      <c r="B212" s="28" t="s">
        <v>129</v>
      </c>
      <c r="C212" s="28" t="s">
        <v>4</v>
      </c>
      <c r="D212" s="52" t="s">
        <v>368</v>
      </c>
      <c r="E212" s="38"/>
      <c r="F212" s="38"/>
      <c r="G212" s="66">
        <f>H212+I212</f>
        <v>2800000</v>
      </c>
      <c r="H212" s="69">
        <v>2800000</v>
      </c>
      <c r="I212" s="69"/>
      <c r="J212" s="69"/>
    </row>
    <row r="213" spans="1:10" s="3" customFormat="1" ht="47.25" x14ac:dyDescent="0.2">
      <c r="A213" s="28"/>
      <c r="B213" s="28"/>
      <c r="C213" s="28"/>
      <c r="D213" s="35"/>
      <c r="E213" s="36" t="s">
        <v>303</v>
      </c>
      <c r="F213" s="36" t="s">
        <v>355</v>
      </c>
      <c r="G213" s="66">
        <f>H213+I213</f>
        <v>336171100</v>
      </c>
      <c r="H213" s="66">
        <f>H219+H215</f>
        <v>0</v>
      </c>
      <c r="I213" s="66">
        <f>I219+I215</f>
        <v>336171100</v>
      </c>
      <c r="J213" s="66">
        <f>J219+J215</f>
        <v>90000000</v>
      </c>
    </row>
    <row r="214" spans="1:10" s="3" customFormat="1" ht="20.25" x14ac:dyDescent="0.2">
      <c r="A214" s="28"/>
      <c r="B214" s="28"/>
      <c r="C214" s="28"/>
      <c r="D214" s="35"/>
      <c r="E214" s="38" t="s">
        <v>2</v>
      </c>
      <c r="F214" s="60"/>
      <c r="G214" s="66"/>
      <c r="H214" s="67"/>
      <c r="I214" s="69"/>
      <c r="J214" s="76"/>
    </row>
    <row r="215" spans="1:10" s="3" customFormat="1" ht="47.25" x14ac:dyDescent="0.2">
      <c r="A215" s="30" t="s">
        <v>114</v>
      </c>
      <c r="B215" s="30"/>
      <c r="C215" s="30"/>
      <c r="D215" s="39" t="s">
        <v>28</v>
      </c>
      <c r="E215" s="38"/>
      <c r="F215" s="64">
        <v>0</v>
      </c>
      <c r="G215" s="66">
        <f>H215+I215</f>
        <v>225932400</v>
      </c>
      <c r="H215" s="67">
        <f>H216</f>
        <v>0</v>
      </c>
      <c r="I215" s="66">
        <f>I216</f>
        <v>225932400</v>
      </c>
      <c r="J215" s="66">
        <f>J216</f>
        <v>90000000</v>
      </c>
    </row>
    <row r="216" spans="1:10" s="3" customFormat="1" ht="47.25" x14ac:dyDescent="0.2">
      <c r="A216" s="30" t="s">
        <v>115</v>
      </c>
      <c r="B216" s="30"/>
      <c r="C216" s="30"/>
      <c r="D216" s="39" t="s">
        <v>28</v>
      </c>
      <c r="E216" s="38"/>
      <c r="F216" s="64">
        <v>0</v>
      </c>
      <c r="G216" s="66">
        <f t="shared" ref="G216:G231" si="20">H216+I216</f>
        <v>225932400</v>
      </c>
      <c r="H216" s="66">
        <f>H218+H217</f>
        <v>0</v>
      </c>
      <c r="I216" s="66">
        <f>I218+I217</f>
        <v>225932400</v>
      </c>
      <c r="J216" s="66">
        <f>J218+J217</f>
        <v>90000000</v>
      </c>
    </row>
    <row r="217" spans="1:10" s="3" customFormat="1" ht="31.5" customHeight="1" x14ac:dyDescent="0.2">
      <c r="A217" s="28" t="s">
        <v>262</v>
      </c>
      <c r="B217" s="28" t="s">
        <v>263</v>
      </c>
      <c r="C217" s="28" t="s">
        <v>264</v>
      </c>
      <c r="D217" s="35" t="s">
        <v>265</v>
      </c>
      <c r="E217" s="38"/>
      <c r="F217" s="60"/>
      <c r="G217" s="66">
        <f t="shared" si="20"/>
        <v>90000000</v>
      </c>
      <c r="H217" s="67"/>
      <c r="I217" s="69">
        <v>90000000</v>
      </c>
      <c r="J217" s="69">
        <v>90000000</v>
      </c>
    </row>
    <row r="218" spans="1:10" s="3" customFormat="1" ht="20.25" x14ac:dyDescent="0.2">
      <c r="A218" s="28" t="s">
        <v>233</v>
      </c>
      <c r="B218" s="28" t="s">
        <v>198</v>
      </c>
      <c r="C218" s="28" t="s">
        <v>199</v>
      </c>
      <c r="D218" s="35" t="s">
        <v>200</v>
      </c>
      <c r="E218" s="38"/>
      <c r="F218" s="60">
        <v>0</v>
      </c>
      <c r="G218" s="66">
        <f t="shared" si="20"/>
        <v>135932400</v>
      </c>
      <c r="H218" s="67"/>
      <c r="I218" s="69">
        <v>135932400</v>
      </c>
      <c r="J218" s="76"/>
    </row>
    <row r="219" spans="1:10" s="3" customFormat="1" ht="31.5" x14ac:dyDescent="0.2">
      <c r="A219" s="30" t="s">
        <v>267</v>
      </c>
      <c r="B219" s="30"/>
      <c r="C219" s="30"/>
      <c r="D219" s="39" t="s">
        <v>202</v>
      </c>
      <c r="E219" s="45"/>
      <c r="F219" s="45"/>
      <c r="G219" s="66">
        <f t="shared" si="20"/>
        <v>110238700</v>
      </c>
      <c r="H219" s="67">
        <f>H220</f>
        <v>0</v>
      </c>
      <c r="I219" s="67">
        <f>I220</f>
        <v>110238700</v>
      </c>
      <c r="J219" s="69">
        <f>J220</f>
        <v>0</v>
      </c>
    </row>
    <row r="220" spans="1:10" s="3" customFormat="1" ht="31.5" x14ac:dyDescent="0.2">
      <c r="A220" s="30" t="s">
        <v>201</v>
      </c>
      <c r="B220" s="30"/>
      <c r="C220" s="30"/>
      <c r="D220" s="39" t="s">
        <v>202</v>
      </c>
      <c r="E220" s="38"/>
      <c r="F220" s="64">
        <v>0</v>
      </c>
      <c r="G220" s="66">
        <f t="shared" si="20"/>
        <v>110238700</v>
      </c>
      <c r="H220" s="67">
        <f>H221+H222</f>
        <v>0</v>
      </c>
      <c r="I220" s="67">
        <f>I221+I222</f>
        <v>110238700</v>
      </c>
      <c r="J220" s="69">
        <f>J221+J222</f>
        <v>0</v>
      </c>
    </row>
    <row r="221" spans="1:10" s="3" customFormat="1" ht="20.25" x14ac:dyDescent="0.2">
      <c r="A221" s="28" t="s">
        <v>203</v>
      </c>
      <c r="B221" s="28" t="s">
        <v>198</v>
      </c>
      <c r="C221" s="28" t="s">
        <v>199</v>
      </c>
      <c r="D221" s="35" t="s">
        <v>200</v>
      </c>
      <c r="E221" s="44"/>
      <c r="F221" s="60">
        <v>0</v>
      </c>
      <c r="G221" s="66">
        <f t="shared" si="20"/>
        <v>97000000</v>
      </c>
      <c r="H221" s="67"/>
      <c r="I221" s="69">
        <v>97000000</v>
      </c>
      <c r="J221" s="69"/>
    </row>
    <row r="222" spans="1:10" s="3" customFormat="1" ht="47.25" x14ac:dyDescent="0.2">
      <c r="A222" s="28" t="s">
        <v>226</v>
      </c>
      <c r="B222" s="28" t="s">
        <v>227</v>
      </c>
      <c r="C222" s="28" t="s">
        <v>9</v>
      </c>
      <c r="D222" s="35" t="s">
        <v>297</v>
      </c>
      <c r="E222" s="44"/>
      <c r="F222" s="60"/>
      <c r="G222" s="66">
        <f>H222+I222</f>
        <v>13238700</v>
      </c>
      <c r="H222" s="67"/>
      <c r="I222" s="69">
        <v>13238700</v>
      </c>
      <c r="J222" s="69"/>
    </row>
    <row r="223" spans="1:10" s="3" customFormat="1" ht="20.25" x14ac:dyDescent="0.2">
      <c r="A223" s="28"/>
      <c r="B223" s="28"/>
      <c r="C223" s="28"/>
      <c r="D223" s="49" t="s">
        <v>2</v>
      </c>
      <c r="E223" s="38"/>
      <c r="F223" s="60"/>
      <c r="G223" s="66">
        <f t="shared" si="20"/>
        <v>0</v>
      </c>
      <c r="H223" s="67"/>
      <c r="I223" s="67"/>
      <c r="J223" s="69"/>
    </row>
    <row r="224" spans="1:10" s="3" customFormat="1" ht="20.25" x14ac:dyDescent="0.2">
      <c r="A224" s="28"/>
      <c r="B224" s="28"/>
      <c r="C224" s="28"/>
      <c r="D224" s="49" t="s">
        <v>234</v>
      </c>
      <c r="E224" s="44"/>
      <c r="F224" s="60"/>
      <c r="G224" s="78">
        <f t="shared" si="20"/>
        <v>8000000</v>
      </c>
      <c r="H224" s="67"/>
      <c r="I224" s="73">
        <v>8000000</v>
      </c>
      <c r="J224" s="69"/>
    </row>
    <row r="225" spans="1:12" s="3" customFormat="1" ht="20.25" x14ac:dyDescent="0.2">
      <c r="A225" s="28"/>
      <c r="B225" s="28"/>
      <c r="C225" s="28"/>
      <c r="D225" s="49" t="s">
        <v>228</v>
      </c>
      <c r="E225" s="44"/>
      <c r="F225" s="60"/>
      <c r="G225" s="78">
        <f t="shared" si="20"/>
        <v>5238700</v>
      </c>
      <c r="H225" s="67"/>
      <c r="I225" s="73">
        <v>5238700</v>
      </c>
      <c r="J225" s="69"/>
    </row>
    <row r="226" spans="1:12" s="3" customFormat="1" ht="31.5" x14ac:dyDescent="0.2">
      <c r="A226" s="28"/>
      <c r="B226" s="28"/>
      <c r="C226" s="28"/>
      <c r="D226" s="35"/>
      <c r="E226" s="36" t="s">
        <v>319</v>
      </c>
      <c r="F226" s="36" t="s">
        <v>356</v>
      </c>
      <c r="G226" s="66">
        <f t="shared" si="20"/>
        <v>17508300</v>
      </c>
      <c r="H226" s="67">
        <f>H228</f>
        <v>17508300</v>
      </c>
      <c r="I226" s="67">
        <f>I228</f>
        <v>0</v>
      </c>
      <c r="J226" s="67">
        <f>J228</f>
        <v>0</v>
      </c>
    </row>
    <row r="227" spans="1:12" s="3" customFormat="1" ht="20.25" x14ac:dyDescent="0.2">
      <c r="A227" s="32"/>
      <c r="B227" s="32"/>
      <c r="C227" s="32"/>
      <c r="D227" s="46"/>
      <c r="E227" s="38" t="s">
        <v>2</v>
      </c>
      <c r="F227" s="38"/>
      <c r="G227" s="66">
        <f t="shared" si="20"/>
        <v>0</v>
      </c>
      <c r="H227" s="72"/>
      <c r="I227" s="72"/>
      <c r="J227" s="72"/>
    </row>
    <row r="228" spans="1:12" s="3" customFormat="1" ht="31.5" x14ac:dyDescent="0.2">
      <c r="A228" s="30" t="s">
        <v>213</v>
      </c>
      <c r="B228" s="30"/>
      <c r="C228" s="30"/>
      <c r="D228" s="39" t="s">
        <v>214</v>
      </c>
      <c r="E228" s="38"/>
      <c r="F228" s="38"/>
      <c r="G228" s="66">
        <f t="shared" si="20"/>
        <v>17508300</v>
      </c>
      <c r="H228" s="67">
        <f t="shared" ref="H228:J229" si="21">H229</f>
        <v>17508300</v>
      </c>
      <c r="I228" s="67">
        <f t="shared" si="21"/>
        <v>0</v>
      </c>
      <c r="J228" s="67">
        <f t="shared" si="21"/>
        <v>0</v>
      </c>
    </row>
    <row r="229" spans="1:12" s="3" customFormat="1" ht="31.5" x14ac:dyDescent="0.2">
      <c r="A229" s="30" t="s">
        <v>215</v>
      </c>
      <c r="B229" s="30"/>
      <c r="C229" s="30"/>
      <c r="D229" s="39" t="s">
        <v>214</v>
      </c>
      <c r="E229" s="38"/>
      <c r="F229" s="38"/>
      <c r="G229" s="66">
        <f t="shared" si="20"/>
        <v>17508300</v>
      </c>
      <c r="H229" s="67">
        <f>H230</f>
        <v>17508300</v>
      </c>
      <c r="I229" s="67">
        <f t="shared" si="21"/>
        <v>0</v>
      </c>
      <c r="J229" s="67">
        <f t="shared" si="21"/>
        <v>0</v>
      </c>
    </row>
    <row r="230" spans="1:12" s="4" customFormat="1" ht="20.25" x14ac:dyDescent="0.2">
      <c r="A230" s="28" t="s">
        <v>219</v>
      </c>
      <c r="B230" s="28" t="s">
        <v>167</v>
      </c>
      <c r="C230" s="28" t="s">
        <v>8</v>
      </c>
      <c r="D230" s="35" t="s">
        <v>166</v>
      </c>
      <c r="E230" s="42"/>
      <c r="F230" s="42"/>
      <c r="G230" s="66">
        <f t="shared" si="20"/>
        <v>17508300</v>
      </c>
      <c r="H230" s="69">
        <v>17508300</v>
      </c>
      <c r="I230" s="69"/>
      <c r="J230" s="69"/>
    </row>
    <row r="231" spans="1:12" s="3" customFormat="1" ht="31.5" x14ac:dyDescent="0.2">
      <c r="A231" s="28"/>
      <c r="B231" s="28"/>
      <c r="C231" s="28"/>
      <c r="D231" s="35"/>
      <c r="E231" s="36" t="s">
        <v>371</v>
      </c>
      <c r="F231" s="36" t="s">
        <v>357</v>
      </c>
      <c r="G231" s="79">
        <f t="shared" si="20"/>
        <v>105727948</v>
      </c>
      <c r="H231" s="80"/>
      <c r="I231" s="81">
        <f>I233</f>
        <v>105727948</v>
      </c>
      <c r="J231" s="81">
        <f>J233</f>
        <v>105727948</v>
      </c>
    </row>
    <row r="232" spans="1:12" s="3" customFormat="1" ht="20.25" x14ac:dyDescent="0.2">
      <c r="A232" s="28"/>
      <c r="B232" s="28"/>
      <c r="C232" s="28"/>
      <c r="D232" s="35"/>
      <c r="E232" s="38" t="s">
        <v>2</v>
      </c>
      <c r="F232" s="60"/>
      <c r="G232" s="79"/>
      <c r="H232" s="80">
        <v>0</v>
      </c>
      <c r="I232" s="82"/>
      <c r="J232" s="82"/>
    </row>
    <row r="233" spans="1:12" s="3" customFormat="1" ht="47.25" x14ac:dyDescent="0.2">
      <c r="A233" s="30" t="s">
        <v>114</v>
      </c>
      <c r="B233" s="30"/>
      <c r="C233" s="30"/>
      <c r="D233" s="39" t="s">
        <v>28</v>
      </c>
      <c r="E233" s="44"/>
      <c r="F233" s="64">
        <v>0</v>
      </c>
      <c r="G233" s="79">
        <f>H233+I233</f>
        <v>105727948</v>
      </c>
      <c r="H233" s="80"/>
      <c r="I233" s="80">
        <f>I234</f>
        <v>105727948</v>
      </c>
      <c r="J233" s="80">
        <f>J234</f>
        <v>105727948</v>
      </c>
    </row>
    <row r="234" spans="1:12" s="3" customFormat="1" ht="47.25" x14ac:dyDescent="0.2">
      <c r="A234" s="30" t="s">
        <v>115</v>
      </c>
      <c r="B234" s="30"/>
      <c r="C234" s="30"/>
      <c r="D234" s="39" t="s">
        <v>28</v>
      </c>
      <c r="E234" s="44"/>
      <c r="F234" s="64">
        <v>0</v>
      </c>
      <c r="G234" s="79">
        <f>H234+I234</f>
        <v>105727948</v>
      </c>
      <c r="H234" s="80">
        <f>H235+H236</f>
        <v>0</v>
      </c>
      <c r="I234" s="80">
        <f>I235+I236</f>
        <v>105727948</v>
      </c>
      <c r="J234" s="80">
        <f>J235+J236</f>
        <v>105727948</v>
      </c>
    </row>
    <row r="235" spans="1:12" s="3" customFormat="1" ht="31.5" x14ac:dyDescent="0.2">
      <c r="A235" s="28" t="s">
        <v>204</v>
      </c>
      <c r="B235" s="28" t="s">
        <v>205</v>
      </c>
      <c r="C235" s="28" t="s">
        <v>27</v>
      </c>
      <c r="D235" s="35" t="s">
        <v>235</v>
      </c>
      <c r="E235" s="44"/>
      <c r="F235" s="60"/>
      <c r="G235" s="79">
        <f>H235+I235</f>
        <v>85727948</v>
      </c>
      <c r="H235" s="83"/>
      <c r="I235" s="83">
        <v>85727948</v>
      </c>
      <c r="J235" s="83">
        <v>85727948</v>
      </c>
    </row>
    <row r="236" spans="1:12" s="3" customFormat="1" ht="47.25" x14ac:dyDescent="0.2">
      <c r="A236" s="28" t="s">
        <v>236</v>
      </c>
      <c r="B236" s="28" t="s">
        <v>237</v>
      </c>
      <c r="C236" s="28" t="s">
        <v>4</v>
      </c>
      <c r="D236" s="35" t="s">
        <v>238</v>
      </c>
      <c r="E236" s="44"/>
      <c r="F236" s="60"/>
      <c r="G236" s="79">
        <f>H236+I236</f>
        <v>20000000</v>
      </c>
      <c r="H236" s="83"/>
      <c r="I236" s="83">
        <v>20000000</v>
      </c>
      <c r="J236" s="83">
        <v>20000000</v>
      </c>
    </row>
    <row r="237" spans="1:12" s="3" customFormat="1" ht="30" customHeight="1" x14ac:dyDescent="0.2">
      <c r="A237" s="27"/>
      <c r="B237" s="27"/>
      <c r="C237" s="27"/>
      <c r="D237" s="27" t="s">
        <v>310</v>
      </c>
      <c r="E237" s="27"/>
      <c r="F237" s="12"/>
      <c r="G237" s="66">
        <f>H237+I237</f>
        <v>3877855473</v>
      </c>
      <c r="H237" s="74">
        <f>H10+H31+H37+H50+H59+H66+H75+H81+H92+H100+H117+H131+H136+H141+H146+H176+H183+H188+H193+H198+H203+H208+H213+H226+H231+H20+H26</f>
        <v>463918350</v>
      </c>
      <c r="I237" s="74">
        <f>I10+I31+I37+I50+I59+I66+I75+I81+I92+I100+I117+I131+I136+I141+I146+I176+I183+I188+I193+I198+I203+I208+I213+I226+I231+I20+I26</f>
        <v>3413937123</v>
      </c>
      <c r="J237" s="74">
        <f>J10+J31+J37+J50+J59+J66+J75+J81+J92+J100+J117+J131+J136+J141+J146+J176+J183+J188+J193+J198+J203+J208+J213+J226+J231+J20+J26</f>
        <v>1876491125</v>
      </c>
    </row>
    <row r="238" spans="1:12" s="3" customFormat="1" ht="18.75" x14ac:dyDescent="0.2">
      <c r="A238" s="22"/>
      <c r="B238" s="22"/>
      <c r="C238" s="22"/>
      <c r="D238" s="22"/>
      <c r="E238" s="22"/>
      <c r="F238" s="22"/>
      <c r="G238" s="22"/>
      <c r="H238" s="23"/>
      <c r="I238" s="23"/>
      <c r="J238" s="23"/>
    </row>
    <row r="239" spans="1:12" ht="21" customHeight="1" x14ac:dyDescent="0.2"/>
    <row r="240" spans="1:12" s="14" customFormat="1" ht="66.75" customHeight="1" x14ac:dyDescent="0.3">
      <c r="A240" s="8"/>
      <c r="B240" s="92" t="s">
        <v>358</v>
      </c>
      <c r="C240" s="92"/>
      <c r="D240" s="92"/>
      <c r="E240" s="92"/>
      <c r="F240" s="11"/>
      <c r="G240" s="11"/>
      <c r="H240" s="10"/>
      <c r="I240" s="95" t="s">
        <v>322</v>
      </c>
      <c r="J240" s="95"/>
      <c r="K240" s="13"/>
      <c r="L240" s="13"/>
    </row>
  </sheetData>
  <sheetProtection selectLockedCells="1" selectUnlockedCells="1"/>
  <mergeCells count="17">
    <mergeCell ref="A6:C6"/>
    <mergeCell ref="A5:C5"/>
    <mergeCell ref="G8:G9"/>
    <mergeCell ref="H8:H9"/>
    <mergeCell ref="D8:D9"/>
    <mergeCell ref="E8:E9"/>
    <mergeCell ref="F8:F9"/>
    <mergeCell ref="B240:E240"/>
    <mergeCell ref="I8:J8"/>
    <mergeCell ref="I240:J240"/>
    <mergeCell ref="I1:J1"/>
    <mergeCell ref="I2:J2"/>
    <mergeCell ref="I3:J3"/>
    <mergeCell ref="A4:J4"/>
    <mergeCell ref="A8:A9"/>
    <mergeCell ref="B8:B9"/>
    <mergeCell ref="C8:C9"/>
  </mergeCells>
  <printOptions horizontalCentered="1"/>
  <pageMargins left="0.59055118110236227" right="0.19685039370078741" top="0.59055118110236227" bottom="1.1811023622047245" header="0" footer="0"/>
  <pageSetup paperSize="9" scale="44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 </vt:lpstr>
      <vt:lpstr>'полний '!Excel_BuiltIn_Print_Titles</vt:lpstr>
      <vt:lpstr>'полний '!Z_96E2A35E_4A48_419F_9E38_8CEFA5D27C66_.wvu.PrintArea</vt:lpstr>
      <vt:lpstr>'полний '!Z_96E2A35E_4A48_419F_9E38_8CEFA5D27C66_.wvu.PrintTitles</vt:lpstr>
      <vt:lpstr>'полний '!Z_ABBD498D_3D2F_4E62_985A_EF1DC4D9DC47_.wvu.PrintArea</vt:lpstr>
      <vt:lpstr>'полний '!Z_ABBD498D_3D2F_4E62_985A_EF1DC4D9DC47_.wvu.PrintTitles</vt:lpstr>
      <vt:lpstr>'полний '!Z_E02D48B6_D0D9_4E6E_B70D_8E13580A6528_.wvu.PrintArea</vt:lpstr>
      <vt:lpstr>'полний '!Z_E02D48B6_D0D9_4E6E_B70D_8E13580A6528_.wvu.PrintTitles</vt:lpstr>
      <vt:lpstr>'полний '!Заголовки_для_печати</vt:lpstr>
      <vt:lpstr>'полний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2019-12-13T13:47:46Z</cp:lastPrinted>
  <dcterms:created xsi:type="dcterms:W3CDTF">2017-12-18T15:55:26Z</dcterms:created>
  <dcterms:modified xsi:type="dcterms:W3CDTF">2019-12-13T14:43:53Z</dcterms:modified>
</cp:coreProperties>
</file>