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ОР!$A$1:$F$41</definedName>
  </definedNames>
  <calcPr calcId="144525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22" i="18" l="1"/>
  <c r="E22" i="18"/>
  <c r="D22" i="18"/>
  <c r="F36" i="18"/>
  <c r="E36" i="18"/>
  <c r="D36" i="18"/>
  <c r="C36" i="18"/>
  <c r="D33" i="18"/>
  <c r="C33" i="18"/>
  <c r="D19" i="18"/>
  <c r="F34" i="18"/>
  <c r="E34" i="18"/>
  <c r="D34" i="18"/>
  <c r="C34" i="18"/>
  <c r="F33" i="18"/>
  <c r="E33" i="18"/>
  <c r="F19" i="18"/>
  <c r="F17" i="18"/>
  <c r="F11" i="18"/>
  <c r="F23" i="18"/>
  <c r="E19" i="18"/>
  <c r="E17" i="18"/>
  <c r="E11" i="18"/>
  <c r="E23" i="18"/>
  <c r="C22" i="18"/>
  <c r="F18" i="18"/>
  <c r="C35" i="18"/>
  <c r="E20" i="18"/>
  <c r="D27" i="18"/>
  <c r="C27" i="18"/>
  <c r="D29" i="18"/>
  <c r="C29" i="18"/>
  <c r="D13" i="18"/>
  <c r="C13" i="18"/>
  <c r="D15" i="18"/>
  <c r="C15" i="18"/>
  <c r="C28" i="18"/>
  <c r="C30" i="18"/>
  <c r="C14" i="18"/>
  <c r="C16" i="18"/>
  <c r="D20" i="18"/>
  <c r="C20" i="18"/>
  <c r="F20" i="18"/>
  <c r="C18" i="18"/>
  <c r="C21" i="18"/>
  <c r="C32" i="18"/>
  <c r="D12" i="18"/>
  <c r="C12" i="18"/>
  <c r="E31" i="18"/>
  <c r="E25" i="18"/>
  <c r="E37" i="18"/>
  <c r="F31" i="18"/>
  <c r="F25" i="18"/>
  <c r="F37" i="18"/>
  <c r="C19" i="18"/>
  <c r="D26" i="18"/>
  <c r="C26" i="18"/>
  <c r="D31" i="18"/>
  <c r="C31" i="18"/>
  <c r="D25" i="18"/>
  <c r="C25" i="18"/>
  <c r="D37" i="18"/>
  <c r="C37" i="18"/>
  <c r="D17" i="18"/>
  <c r="C17" i="18"/>
  <c r="D11" i="18"/>
  <c r="D23" i="18"/>
  <c r="C23" i="18"/>
  <c r="C11" i="18"/>
</calcChain>
</file>

<file path=xl/sharedStrings.xml><?xml version="1.0" encoding="utf-8"?>
<sst xmlns="http://schemas.openxmlformats.org/spreadsheetml/2006/main" count="60" uniqueCount="49">
  <si>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</si>
  <si>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</si>
  <si>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</si>
  <si>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</si>
  <si>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</si>
  <si>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</si>
  <si>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</si>
  <si>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</si>
  <si>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</si>
  <si>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</si>
  <si>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</si>
  <si>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</si>
  <si>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</si>
  <si>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</si>
  <si>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</si>
  <si>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</si>
  <si>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</si>
  <si>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</si>
  <si>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Повернення бюджетних коштів з депозитів, надходження внаслідок продажу / пред'явлення цінних паперів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</si>
  <si>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</si>
  <si>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</si>
  <si>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</si>
  <si>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</si>
  <si>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</si>
  <si>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</si>
  <si>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</si>
  <si>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</si>
  <si>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</si>
  <si>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</si>
  <si>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</si>
  <si>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</si>
  <si>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</si>
  <si>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</si>
  <si>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Найменування 
згідно з Класифікацією фінансування бюджету</t>
  </si>
  <si>
    <t>Усього</t>
  </si>
  <si>
    <t>усього</t>
  </si>
  <si>
    <t>602304</t>
  </si>
  <si>
    <t>(код бюджету)</t>
  </si>
  <si>
    <t>в тому числі                                                                                                                                 бюджет розвитку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</si>
  <si>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</si>
  <si>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</si>
  <si>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</si>
  <si>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04100000000</t>
  </si>
  <si>
    <t>Керуючий справами виконавчого апарату обласної ради</t>
  </si>
  <si>
    <t>Додаток 2</t>
  </si>
  <si>
    <t>Зміни фінансування обласного бюджету на 2020 рік</t>
  </si>
  <si>
    <t>грн</t>
  </si>
  <si>
    <t>А. МАРЧЕНКО</t>
  </si>
  <si>
    <t>до розпорядження                                                   голови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</si>
</sst>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34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color indexed="8"/>
      <name val="Times New Roman"/>
      <family val="1"/>
    </font>
    <font>
      <u/>
      <sz val="2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5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3" applyNumberFormat="0" applyFill="0" applyAlignment="0" applyProtection="0"/>
    <xf numFmtId="0" fontId="5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23" fillId="0" borderId="0" xfId="81" applyFont="1" applyFill="1"/>
    <xf numFmtId="0" fontId="20" fillId="0" borderId="0" xfId="81" applyFont="1" applyFill="1"/>
    <xf numFmtId="0" fontId="23" fillId="0" borderId="0" xfId="81" applyFont="1" applyFill="1" applyAlignment="1">
      <alignment horizontal="right" vertical="center"/>
    </xf>
    <xf numFmtId="0" fontId="21" fillId="0" borderId="0" xfId="81" applyFont="1" applyFill="1"/>
    <xf numFmtId="0" fontId="14" fillId="0" borderId="7" xfId="81" applyFont="1" applyFill="1" applyBorder="1" applyAlignment="1">
      <alignment horizontal="center" vertical="center" wrapText="1"/>
    </xf>
    <xf numFmtId="0" fontId="20" fillId="0" borderId="0" xfId="81" applyFont="1" applyFill="1" applyBorder="1" applyAlignment="1">
      <alignment horizontal="left" vertical="center" wrapText="1"/>
    </xf>
    <xf numFmtId="196" fontId="20" fillId="0" borderId="0" xfId="81" applyNumberFormat="1" applyFont="1" applyFill="1"/>
    <xf numFmtId="0" fontId="29" fillId="0" borderId="0" xfId="53" applyFont="1" applyFill="1" applyAlignment="1" applyProtection="1"/>
    <xf numFmtId="0" fontId="28" fillId="0" borderId="0" xfId="81" applyFont="1" applyFill="1" applyBorder="1" applyAlignment="1">
      <alignment horizontal="left" vertical="center" wrapText="1"/>
    </xf>
    <xf numFmtId="0" fontId="24" fillId="0" borderId="0" xfId="81" applyFont="1" applyFill="1" applyAlignment="1">
      <alignment horizontal="center"/>
    </xf>
    <xf numFmtId="0" fontId="30" fillId="0" borderId="8" xfId="81" applyFont="1" applyFill="1" applyBorder="1" applyAlignment="1">
      <alignment horizontal="center" vertical="center" wrapText="1"/>
    </xf>
    <xf numFmtId="49" fontId="25" fillId="0" borderId="7" xfId="81" applyNumberFormat="1" applyFont="1" applyFill="1" applyBorder="1" applyAlignment="1">
      <alignment horizontal="center" vertical="center" wrapText="1"/>
    </xf>
    <xf numFmtId="0" fontId="25" fillId="0" borderId="7" xfId="81" applyFont="1" applyFill="1" applyBorder="1" applyAlignment="1">
      <alignment horizontal="left" vertical="center" wrapText="1"/>
    </xf>
    <xf numFmtId="4" fontId="26" fillId="0" borderId="7" xfId="80" applyNumberFormat="1" applyFont="1" applyFill="1" applyBorder="1" applyAlignment="1">
      <alignment horizontal="right" vertical="center" wrapText="1"/>
    </xf>
    <xf numFmtId="0" fontId="27" fillId="0" borderId="7" xfId="81" applyFont="1" applyFill="1" applyBorder="1" applyAlignment="1">
      <alignment horizontal="left" vertical="center" wrapText="1"/>
    </xf>
    <xf numFmtId="0" fontId="27" fillId="0" borderId="7" xfId="81" applyFont="1" applyFill="1" applyBorder="1" applyAlignment="1">
      <alignment horizontal="center" vertical="center" wrapText="1"/>
    </xf>
    <xf numFmtId="0" fontId="25" fillId="0" borderId="7" xfId="81" applyFont="1" applyFill="1" applyBorder="1" applyAlignment="1">
      <alignment horizontal="center" vertical="center" wrapText="1"/>
    </xf>
    <xf numFmtId="0" fontId="25" fillId="0" borderId="7" xfId="81" applyFont="1" applyFill="1" applyBorder="1" applyAlignment="1" applyProtection="1">
      <alignment horizontal="left" vertical="center" wrapText="1"/>
    </xf>
    <xf numFmtId="0" fontId="30" fillId="0" borderId="0" xfId="81" applyFont="1" applyFill="1" applyAlignment="1">
      <alignment horizontal="left" vertical="top"/>
    </xf>
    <xf numFmtId="49" fontId="33" fillId="0" borderId="0" xfId="81" applyNumberFormat="1" applyFont="1" applyFill="1" applyAlignment="1"/>
    <xf numFmtId="0" fontId="31" fillId="0" borderId="0" xfId="0" applyNumberFormat="1" applyFont="1" applyFill="1" applyAlignment="1" applyProtection="1">
      <alignment horizontal="left" vertical="center" wrapText="1"/>
    </xf>
    <xf numFmtId="2" fontId="28" fillId="0" borderId="0" xfId="81" applyNumberFormat="1" applyFont="1" applyFill="1" applyBorder="1" applyAlignment="1">
      <alignment horizontal="center" vertical="center"/>
    </xf>
    <xf numFmtId="0" fontId="32" fillId="0" borderId="0" xfId="81" applyFont="1" applyFill="1" applyAlignment="1">
      <alignment horizontal="center"/>
    </xf>
    <xf numFmtId="0" fontId="30" fillId="0" borderId="8" xfId="81" applyFont="1" applyFill="1" applyBorder="1" applyAlignment="1">
      <alignment horizontal="center" vertical="center" wrapText="1"/>
    </xf>
    <xf numFmtId="0" fontId="30" fillId="0" borderId="11" xfId="81" applyFont="1" applyFill="1" applyBorder="1" applyAlignment="1">
      <alignment horizontal="center" vertical="center" wrapText="1"/>
    </xf>
    <xf numFmtId="0" fontId="30" fillId="0" borderId="9" xfId="81" applyFont="1" applyFill="1" applyBorder="1" applyAlignment="1">
      <alignment horizontal="center" vertical="top" wrapText="1"/>
    </xf>
    <xf numFmtId="0" fontId="30" fillId="0" borderId="10" xfId="81" applyFont="1" applyFill="1" applyBorder="1" applyAlignment="1">
      <alignment horizontal="center" vertical="top" wrapText="1"/>
    </xf>
    <xf numFmtId="0" fontId="28" fillId="0" borderId="0" xfId="81" applyFont="1" applyFill="1" applyBorder="1" applyAlignment="1">
      <alignment horizontal="left" vertical="center" wrapText="1"/>
    </xf>
    <xf numFmtId="0" fontId="26" fillId="0" borderId="7" xfId="81" applyFont="1" applyFill="1" applyBorder="1" applyAlignment="1">
      <alignment horizontal="left" vertical="center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X268"/>
  <sheetViews>
    <sheetView tabSelected="1" view="pageBreakPreview" zoomScale="50" zoomScaleNormal="75" zoomScaleSheetLayoutView="70" workbookViewId="0">
      <selection activeCell="F7" sqref="F7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6.1640625" style="2" customWidth="1"/>
    <col min="6" max="6" width="37" style="2" customWidth="1"/>
    <col min="7" max="16384" width="9.1640625" style="2"/>
  </cols>
  <sheetData>
    <row r="1" spans="1:6" ht="30.75" customHeight="1" x14ac:dyDescent="0.45">
      <c r="A1" s="1"/>
      <c r="B1" s="1"/>
      <c r="C1" s="1"/>
      <c r="D1" s="1"/>
      <c r="E1" s="21" t="s">
        <v>44</v>
      </c>
      <c r="F1" s="21"/>
    </row>
    <row r="2" spans="1:6" ht="62.25" customHeight="1" x14ac:dyDescent="0.45">
      <c r="A2" s="1"/>
      <c r="B2" s="1"/>
      <c r="C2" s="1"/>
      <c r="D2" s="1"/>
      <c r="E2" s="21" t="s">
        <v>48</v>
      </c>
      <c r="F2" s="21"/>
    </row>
    <row r="3" spans="1:6" ht="30.75" x14ac:dyDescent="0.45">
      <c r="A3" s="1"/>
      <c r="B3" s="1"/>
      <c r="C3" s="1"/>
      <c r="D3" s="1"/>
      <c r="E3" s="21"/>
      <c r="F3" s="21"/>
    </row>
    <row r="4" spans="1:6" ht="38.25" customHeight="1" x14ac:dyDescent="0.45">
      <c r="A4" s="23" t="s">
        <v>45</v>
      </c>
      <c r="B4" s="23"/>
      <c r="C4" s="23"/>
      <c r="D4" s="23"/>
      <c r="E4" s="23"/>
      <c r="F4" s="23"/>
    </row>
    <row r="5" spans="1:6" ht="38.25" customHeight="1" x14ac:dyDescent="0.4">
      <c r="B5" s="20" t="s">
        <v>42</v>
      </c>
      <c r="C5" s="10"/>
      <c r="D5" s="10"/>
      <c r="E5" s="10"/>
      <c r="F5" s="10"/>
    </row>
    <row r="6" spans="1:6" ht="38.25" customHeight="1" x14ac:dyDescent="0.4">
      <c r="B6" s="19" t="s">
        <v>37</v>
      </c>
      <c r="C6" s="10"/>
      <c r="D6" s="10"/>
      <c r="E6" s="10"/>
      <c r="F6" s="10"/>
    </row>
    <row r="7" spans="1:6" ht="29.25" customHeight="1" x14ac:dyDescent="0.45">
      <c r="A7" s="1"/>
      <c r="B7" s="1"/>
      <c r="C7" s="1"/>
      <c r="D7" s="1"/>
      <c r="E7" s="1"/>
      <c r="F7" s="3" t="s">
        <v>46</v>
      </c>
    </row>
    <row r="8" spans="1:6" ht="33" customHeight="1" x14ac:dyDescent="0.3">
      <c r="A8" s="24" t="s">
        <v>13</v>
      </c>
      <c r="B8" s="24" t="s">
        <v>33</v>
      </c>
      <c r="C8" s="24" t="s">
        <v>34</v>
      </c>
      <c r="D8" s="24" t="s">
        <v>17</v>
      </c>
      <c r="E8" s="26" t="s">
        <v>0</v>
      </c>
      <c r="F8" s="27"/>
    </row>
    <row r="9" spans="1:6" ht="54.6" customHeight="1" x14ac:dyDescent="0.3">
      <c r="A9" s="25"/>
      <c r="B9" s="25"/>
      <c r="C9" s="25"/>
      <c r="D9" s="25"/>
      <c r="E9" s="11" t="s">
        <v>35</v>
      </c>
      <c r="F9" s="11" t="s">
        <v>38</v>
      </c>
    </row>
    <row r="10" spans="1:6" ht="42" customHeight="1" x14ac:dyDescent="0.3">
      <c r="A10" s="29" t="s">
        <v>39</v>
      </c>
      <c r="B10" s="29"/>
      <c r="C10" s="29"/>
      <c r="D10" s="29"/>
      <c r="E10" s="29"/>
      <c r="F10" s="29"/>
    </row>
    <row r="11" spans="1:6" s="4" customFormat="1" ht="32.25" customHeight="1" x14ac:dyDescent="0.3">
      <c r="A11" s="12" t="s">
        <v>1</v>
      </c>
      <c r="B11" s="13" t="s">
        <v>2</v>
      </c>
      <c r="C11" s="14">
        <f t="shared" ref="C11:C37" si="0">D11+E11</f>
        <v>341826614.17999983</v>
      </c>
      <c r="D11" s="14">
        <f>D17</f>
        <v>-2109608814.2800002</v>
      </c>
      <c r="E11" s="14">
        <f>E17</f>
        <v>2451435428.46</v>
      </c>
      <c r="F11" s="14">
        <f>F17</f>
        <v>2388561179.5999999</v>
      </c>
    </row>
    <row r="12" spans="1:6" s="4" customFormat="1" ht="83.25" hidden="1" x14ac:dyDescent="0.3">
      <c r="A12" s="12" t="s">
        <v>22</v>
      </c>
      <c r="B12" s="15" t="s">
        <v>32</v>
      </c>
      <c r="C12" s="14">
        <f t="shared" si="0"/>
        <v>0</v>
      </c>
      <c r="D12" s="14">
        <f>D13+D15</f>
        <v>0</v>
      </c>
      <c r="E12" s="14"/>
      <c r="F12" s="14"/>
    </row>
    <row r="13" spans="1:6" s="4" customFormat="1" ht="83.25" hidden="1" x14ac:dyDescent="0.3">
      <c r="A13" s="12" t="s">
        <v>23</v>
      </c>
      <c r="B13" s="15" t="s">
        <v>18</v>
      </c>
      <c r="C13" s="14">
        <f t="shared" si="0"/>
        <v>0</v>
      </c>
      <c r="D13" s="14">
        <f>D14</f>
        <v>0</v>
      </c>
      <c r="E13" s="14"/>
      <c r="F13" s="14"/>
    </row>
    <row r="14" spans="1:6" s="4" customFormat="1" ht="39" hidden="1" customHeight="1" x14ac:dyDescent="0.3">
      <c r="A14" s="12" t="s">
        <v>24</v>
      </c>
      <c r="B14" s="15" t="s">
        <v>19</v>
      </c>
      <c r="C14" s="14">
        <f t="shared" si="0"/>
        <v>0</v>
      </c>
      <c r="D14" s="14"/>
      <c r="E14" s="14"/>
      <c r="F14" s="14"/>
    </row>
    <row r="15" spans="1:6" s="4" customFormat="1" ht="55.5" hidden="1" x14ac:dyDescent="0.3">
      <c r="A15" s="12" t="s">
        <v>25</v>
      </c>
      <c r="B15" s="15" t="s">
        <v>20</v>
      </c>
      <c r="C15" s="14">
        <f t="shared" si="0"/>
        <v>0</v>
      </c>
      <c r="D15" s="14">
        <f>D16</f>
        <v>0</v>
      </c>
      <c r="E15" s="14"/>
      <c r="F15" s="14"/>
    </row>
    <row r="16" spans="1:6" s="4" customFormat="1" ht="55.5" hidden="1" x14ac:dyDescent="0.3">
      <c r="A16" s="12" t="s">
        <v>26</v>
      </c>
      <c r="B16" s="15" t="s">
        <v>21</v>
      </c>
      <c r="C16" s="14">
        <f t="shared" si="0"/>
        <v>0</v>
      </c>
      <c r="D16" s="14"/>
      <c r="E16" s="14"/>
      <c r="F16" s="14"/>
    </row>
    <row r="17" spans="1:232" ht="55.5" x14ac:dyDescent="0.3">
      <c r="A17" s="16">
        <v>208000</v>
      </c>
      <c r="B17" s="15" t="s">
        <v>3</v>
      </c>
      <c r="C17" s="14">
        <f t="shared" si="0"/>
        <v>341826614.17999983</v>
      </c>
      <c r="D17" s="14">
        <f>SUM(D18-D19)+D22+D20</f>
        <v>-2109608814.2800002</v>
      </c>
      <c r="E17" s="14">
        <f>SUM(E18-E19)+E22+E20</f>
        <v>2451435428.46</v>
      </c>
      <c r="F17" s="14">
        <f>SUM(F18-F19)+F22+F20</f>
        <v>2388561179.5999999</v>
      </c>
    </row>
    <row r="18" spans="1:232" ht="33.75" customHeight="1" x14ac:dyDescent="0.3">
      <c r="A18" s="16">
        <v>208100</v>
      </c>
      <c r="B18" s="15" t="s">
        <v>16</v>
      </c>
      <c r="C18" s="14">
        <f t="shared" si="0"/>
        <v>770958923.28999996</v>
      </c>
      <c r="D18" s="14">
        <v>565958318.5</v>
      </c>
      <c r="E18" s="14">
        <v>205000604.78999999</v>
      </c>
      <c r="F18" s="14">
        <f>1217010.33+2698513.9+75195.21+26690653.08</f>
        <v>30681372.52</v>
      </c>
    </row>
    <row r="19" spans="1:232" ht="30.75" customHeight="1" x14ac:dyDescent="0.3">
      <c r="A19" s="16">
        <v>208200</v>
      </c>
      <c r="B19" s="15" t="s">
        <v>4</v>
      </c>
      <c r="C19" s="14">
        <f t="shared" si="0"/>
        <v>429132309.11000001</v>
      </c>
      <c r="D19" s="14">
        <f>565958318.5-145226200-1300984.72-1000000-103769-5202298-75367033-23170684.4</f>
        <v>314587349.38</v>
      </c>
      <c r="E19" s="14">
        <f>205000604.79-1292205.23-18990042.75-23500000-3821127.08-40063079.03-2789190.97</f>
        <v>114544959.72999999</v>
      </c>
      <c r="F19" s="14">
        <f>30681372.52-1292205.23-23500000-2789190.97</f>
        <v>3099976.3199999989</v>
      </c>
    </row>
    <row r="20" spans="1:232" ht="30.75" hidden="1" customHeight="1" x14ac:dyDescent="0.3">
      <c r="A20" s="16">
        <v>208300</v>
      </c>
      <c r="B20" s="15" t="s">
        <v>5</v>
      </c>
      <c r="C20" s="14">
        <f t="shared" si="0"/>
        <v>0</v>
      </c>
      <c r="D20" s="14">
        <f>D21</f>
        <v>0</v>
      </c>
      <c r="E20" s="14">
        <f>E21</f>
        <v>0</v>
      </c>
      <c r="F20" s="14">
        <f>F21</f>
        <v>0</v>
      </c>
    </row>
    <row r="21" spans="1:232" ht="30.75" hidden="1" customHeight="1" x14ac:dyDescent="0.3">
      <c r="A21" s="16" t="s">
        <v>6</v>
      </c>
      <c r="B21" s="15" t="s">
        <v>5</v>
      </c>
      <c r="C21" s="14">
        <f t="shared" si="0"/>
        <v>0</v>
      </c>
      <c r="D21" s="14"/>
      <c r="E21" s="14"/>
      <c r="F21" s="14"/>
    </row>
    <row r="22" spans="1:232" ht="83.25" x14ac:dyDescent="0.3">
      <c r="A22" s="16">
        <v>208400</v>
      </c>
      <c r="B22" s="13" t="s">
        <v>7</v>
      </c>
      <c r="C22" s="14">
        <f t="shared" si="0"/>
        <v>0</v>
      </c>
      <c r="D22" s="14">
        <f>-2292727705+16635000-57074031-9774296+4827600-12337500-23520684.4+12991833</f>
        <v>-2360979783.4000001</v>
      </c>
      <c r="E22" s="14">
        <f>2292727705-16635000+57074031+9774296-4827600+12337500+23520684.4-12991833</f>
        <v>2360979783.4000001</v>
      </c>
      <c r="F22" s="14">
        <f>2292727705-16635000+57074031+9774296-4827600+12337500+23520684.4-12991833</f>
        <v>2360979783.4000001</v>
      </c>
    </row>
    <row r="23" spans="1:232" ht="33.75" customHeight="1" x14ac:dyDescent="0.3">
      <c r="A23" s="17"/>
      <c r="B23" s="18" t="s">
        <v>40</v>
      </c>
      <c r="C23" s="14">
        <f t="shared" si="0"/>
        <v>341826614.17999983</v>
      </c>
      <c r="D23" s="14">
        <f>SUM(D11)</f>
        <v>-2109608814.2800002</v>
      </c>
      <c r="E23" s="14">
        <f>SUM(E11)</f>
        <v>2451435428.46</v>
      </c>
      <c r="F23" s="14">
        <f>SUM(F11)</f>
        <v>2388561179.5999999</v>
      </c>
    </row>
    <row r="24" spans="1:232" ht="33.75" customHeight="1" x14ac:dyDescent="0.3">
      <c r="A24" s="29" t="s">
        <v>41</v>
      </c>
      <c r="B24" s="29"/>
      <c r="C24" s="29"/>
      <c r="D24" s="29"/>
      <c r="E24" s="29"/>
      <c r="F24" s="29"/>
    </row>
    <row r="25" spans="1:232" s="4" customFormat="1" ht="37.5" customHeight="1" x14ac:dyDescent="0.3">
      <c r="A25" s="12" t="s">
        <v>8</v>
      </c>
      <c r="B25" s="13" t="s">
        <v>14</v>
      </c>
      <c r="C25" s="14">
        <f t="shared" si="0"/>
        <v>341826614.17999983</v>
      </c>
      <c r="D25" s="14">
        <f>D31</f>
        <v>-2109608814.2800002</v>
      </c>
      <c r="E25" s="14">
        <f>E31</f>
        <v>2451435428.46</v>
      </c>
      <c r="F25" s="14">
        <f>F31</f>
        <v>2388561179.5999999</v>
      </c>
    </row>
    <row r="26" spans="1:232" s="4" customFormat="1" ht="83.25" hidden="1" x14ac:dyDescent="0.3">
      <c r="A26" s="12" t="s">
        <v>27</v>
      </c>
      <c r="B26" s="15" t="s">
        <v>32</v>
      </c>
      <c r="C26" s="14">
        <f t="shared" si="0"/>
        <v>0</v>
      </c>
      <c r="D26" s="14">
        <f>D27+D29</f>
        <v>0</v>
      </c>
      <c r="E26" s="14"/>
      <c r="F26" s="14"/>
    </row>
    <row r="27" spans="1:232" s="4" customFormat="1" ht="83.25" hidden="1" x14ac:dyDescent="0.3">
      <c r="A27" s="12" t="s">
        <v>28</v>
      </c>
      <c r="B27" s="15" t="s">
        <v>18</v>
      </c>
      <c r="C27" s="14">
        <f t="shared" si="0"/>
        <v>0</v>
      </c>
      <c r="D27" s="14">
        <f>D28</f>
        <v>0</v>
      </c>
      <c r="E27" s="14"/>
      <c r="F27" s="14"/>
    </row>
    <row r="28" spans="1:232" s="4" customFormat="1" ht="32.25" hidden="1" customHeight="1" x14ac:dyDescent="0.3">
      <c r="A28" s="12" t="s">
        <v>29</v>
      </c>
      <c r="B28" s="15" t="s">
        <v>19</v>
      </c>
      <c r="C28" s="14">
        <f t="shared" si="0"/>
        <v>0</v>
      </c>
      <c r="D28" s="14"/>
      <c r="E28" s="14"/>
      <c r="F28" s="14"/>
    </row>
    <row r="29" spans="1:232" s="4" customFormat="1" ht="55.5" hidden="1" x14ac:dyDescent="0.3">
      <c r="A29" s="12" t="s">
        <v>30</v>
      </c>
      <c r="B29" s="15" t="s">
        <v>20</v>
      </c>
      <c r="C29" s="14">
        <f t="shared" si="0"/>
        <v>0</v>
      </c>
      <c r="D29" s="14">
        <f>D30</f>
        <v>0</v>
      </c>
      <c r="E29" s="14"/>
      <c r="F29" s="14"/>
    </row>
    <row r="30" spans="1:232" s="4" customFormat="1" ht="55.5" hidden="1" x14ac:dyDescent="0.3">
      <c r="A30" s="12" t="s">
        <v>31</v>
      </c>
      <c r="B30" s="15" t="s">
        <v>21</v>
      </c>
      <c r="C30" s="14">
        <f t="shared" si="0"/>
        <v>0</v>
      </c>
      <c r="D30" s="14"/>
      <c r="E30" s="14"/>
      <c r="F30" s="14"/>
    </row>
    <row r="31" spans="1:232" s="6" customFormat="1" ht="33.75" customHeight="1" x14ac:dyDescent="0.2">
      <c r="A31" s="16">
        <v>602000</v>
      </c>
      <c r="B31" s="15" t="s">
        <v>15</v>
      </c>
      <c r="C31" s="14">
        <f t="shared" si="0"/>
        <v>341826614.17999983</v>
      </c>
      <c r="D31" s="14">
        <f>SUM(D32-D33)+D36+D34</f>
        <v>-2109608814.2800002</v>
      </c>
      <c r="E31" s="14">
        <f>SUM(E32-E33)+E36+E34</f>
        <v>2451435428.46</v>
      </c>
      <c r="F31" s="14">
        <f>SUM(F32-F33)+F36+F34</f>
        <v>2388561179.5999999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</row>
    <row r="32" spans="1:232" s="4" customFormat="1" ht="33.75" customHeight="1" x14ac:dyDescent="0.3">
      <c r="A32" s="12" t="s">
        <v>9</v>
      </c>
      <c r="B32" s="13" t="s">
        <v>16</v>
      </c>
      <c r="C32" s="14">
        <f t="shared" si="0"/>
        <v>770958923.28999996</v>
      </c>
      <c r="D32" s="14">
        <v>565958318.5</v>
      </c>
      <c r="E32" s="14">
        <v>205000604.78999999</v>
      </c>
      <c r="F32" s="14">
        <v>30681372.52</v>
      </c>
    </row>
    <row r="33" spans="1:6" ht="30.75" customHeight="1" x14ac:dyDescent="0.3">
      <c r="A33" s="12" t="s">
        <v>10</v>
      </c>
      <c r="B33" s="13" t="s">
        <v>4</v>
      </c>
      <c r="C33" s="14">
        <f t="shared" si="0"/>
        <v>429132309.11000001</v>
      </c>
      <c r="D33" s="14">
        <f>565958318.5-145226200-1300984.72-1000000-103769-5202298-75367033-23170684.4</f>
        <v>314587349.38</v>
      </c>
      <c r="E33" s="14">
        <f>205000604.79-1292205.23-18990042.75-23500000-3821127.08-40063079.03-2789190.97</f>
        <v>114544959.72999999</v>
      </c>
      <c r="F33" s="14">
        <f>30681372.52-1292205.23-23500000-2789190.97</f>
        <v>3099976.3199999989</v>
      </c>
    </row>
    <row r="34" spans="1:6" ht="32.25" hidden="1" customHeight="1" x14ac:dyDescent="0.3">
      <c r="A34" s="12" t="s">
        <v>11</v>
      </c>
      <c r="B34" s="15" t="s">
        <v>5</v>
      </c>
      <c r="C34" s="14">
        <f t="shared" si="0"/>
        <v>0</v>
      </c>
      <c r="D34" s="14">
        <f>D35</f>
        <v>0</v>
      </c>
      <c r="E34" s="14">
        <f>E35</f>
        <v>0</v>
      </c>
      <c r="F34" s="14">
        <f>F35</f>
        <v>0</v>
      </c>
    </row>
    <row r="35" spans="1:6" ht="32.25" hidden="1" customHeight="1" x14ac:dyDescent="0.3">
      <c r="A35" s="12" t="s">
        <v>36</v>
      </c>
      <c r="B35" s="15" t="s">
        <v>5</v>
      </c>
      <c r="C35" s="14">
        <f t="shared" si="0"/>
        <v>0</v>
      </c>
      <c r="D35" s="14"/>
      <c r="E35" s="14"/>
      <c r="F35" s="14"/>
    </row>
    <row r="36" spans="1:6" ht="83.25" x14ac:dyDescent="0.3">
      <c r="A36" s="16">
        <v>602400</v>
      </c>
      <c r="B36" s="13" t="s">
        <v>12</v>
      </c>
      <c r="C36" s="14">
        <f t="shared" si="0"/>
        <v>0</v>
      </c>
      <c r="D36" s="14">
        <f>-2292727705+16635000-57074031-9774296+4827600-12337500-23520684.4+12991833</f>
        <v>-2360979783.4000001</v>
      </c>
      <c r="E36" s="14">
        <f>2292727705-16635000+57074031+9774296-4827600+12337500+23520684.4-12991833</f>
        <v>2360979783.4000001</v>
      </c>
      <c r="F36" s="14">
        <f>2292727705-16635000+57074031+9774296-4827600+12337500+23520684.4-12991833</f>
        <v>2360979783.4000001</v>
      </c>
    </row>
    <row r="37" spans="1:6" ht="32.25" customHeight="1" x14ac:dyDescent="0.3">
      <c r="A37" s="17"/>
      <c r="B37" s="18" t="s">
        <v>40</v>
      </c>
      <c r="C37" s="14">
        <f t="shared" si="0"/>
        <v>341826614.17999983</v>
      </c>
      <c r="D37" s="14">
        <f>SUM(D25)</f>
        <v>-2109608814.2800002</v>
      </c>
      <c r="E37" s="14">
        <f>SUM(E25)</f>
        <v>2451435428.46</v>
      </c>
      <c r="F37" s="14">
        <f>SUM(F25)</f>
        <v>2388561179.5999999</v>
      </c>
    </row>
    <row r="38" spans="1:6" x14ac:dyDescent="0.3">
      <c r="C38" s="7"/>
      <c r="D38" s="7"/>
      <c r="E38" s="7"/>
      <c r="F38" s="7"/>
    </row>
    <row r="39" spans="1:6" x14ac:dyDescent="0.3">
      <c r="C39" s="7"/>
      <c r="D39" s="7"/>
      <c r="E39" s="7"/>
      <c r="F39" s="7"/>
    </row>
    <row r="40" spans="1:6" ht="31.5" customHeight="1" x14ac:dyDescent="0.3">
      <c r="A40" s="8"/>
    </row>
    <row r="41" spans="1:6" ht="63" customHeight="1" x14ac:dyDescent="0.3">
      <c r="A41" s="8"/>
      <c r="B41" s="28" t="s">
        <v>43</v>
      </c>
      <c r="C41" s="28"/>
      <c r="D41" s="9"/>
      <c r="E41" s="22" t="s">
        <v>47</v>
      </c>
      <c r="F41" s="22"/>
    </row>
    <row r="42" spans="1:6" x14ac:dyDescent="0.3">
      <c r="C42" s="7"/>
      <c r="D42" s="7"/>
      <c r="E42" s="7"/>
      <c r="F42" s="7"/>
    </row>
    <row r="43" spans="1:6" x14ac:dyDescent="0.3">
      <c r="C43" s="7"/>
      <c r="D43" s="7"/>
      <c r="E43" s="7"/>
      <c r="F43" s="7"/>
    </row>
    <row r="44" spans="1:6" x14ac:dyDescent="0.3">
      <c r="C44" s="7"/>
      <c r="D44" s="7"/>
      <c r="E44" s="7"/>
      <c r="F44" s="7"/>
    </row>
    <row r="45" spans="1:6" x14ac:dyDescent="0.3">
      <c r="C45" s="7"/>
      <c r="D45" s="7"/>
      <c r="E45" s="7"/>
      <c r="F45" s="7"/>
    </row>
    <row r="46" spans="1:6" x14ac:dyDescent="0.3">
      <c r="C46" s="7"/>
      <c r="D46" s="7"/>
      <c r="E46" s="7"/>
      <c r="F46" s="7"/>
    </row>
    <row r="47" spans="1:6" x14ac:dyDescent="0.3">
      <c r="C47" s="7"/>
      <c r="D47" s="7"/>
      <c r="E47" s="7"/>
      <c r="F47" s="7"/>
    </row>
    <row r="48" spans="1:6" x14ac:dyDescent="0.3">
      <c r="C48" s="7"/>
      <c r="D48" s="7"/>
      <c r="E48" s="7"/>
      <c r="F48" s="7"/>
    </row>
    <row r="49" spans="3:6" x14ac:dyDescent="0.3">
      <c r="C49" s="7"/>
      <c r="D49" s="7"/>
      <c r="E49" s="7"/>
      <c r="F49" s="7"/>
    </row>
    <row r="50" spans="3:6" x14ac:dyDescent="0.3">
      <c r="C50" s="7"/>
      <c r="D50" s="7"/>
      <c r="E50" s="7"/>
      <c r="F50" s="7"/>
    </row>
    <row r="51" spans="3:6" x14ac:dyDescent="0.3">
      <c r="C51" s="7"/>
      <c r="D51" s="7"/>
      <c r="E51" s="7"/>
      <c r="F51" s="7"/>
    </row>
    <row r="52" spans="3:6" x14ac:dyDescent="0.3">
      <c r="C52" s="7"/>
      <c r="D52" s="7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  <row r="262" spans="3:6" x14ac:dyDescent="0.3">
      <c r="C262" s="7"/>
      <c r="D262" s="7"/>
      <c r="E262" s="7"/>
      <c r="F262" s="7"/>
    </row>
    <row r="263" spans="3:6" x14ac:dyDescent="0.3">
      <c r="C263" s="7"/>
      <c r="D263" s="7"/>
      <c r="E263" s="7"/>
      <c r="F263" s="7"/>
    </row>
    <row r="264" spans="3:6" x14ac:dyDescent="0.3">
      <c r="C264" s="7"/>
      <c r="D264" s="7"/>
      <c r="E264" s="7"/>
      <c r="F264" s="7"/>
    </row>
    <row r="265" spans="3:6" x14ac:dyDescent="0.3">
      <c r="C265" s="7"/>
      <c r="D265" s="7"/>
      <c r="E265" s="7"/>
      <c r="F265" s="7"/>
    </row>
    <row r="266" spans="3:6" x14ac:dyDescent="0.3">
      <c r="C266" s="7"/>
      <c r="D266" s="7"/>
      <c r="E266" s="7"/>
      <c r="F266" s="7"/>
    </row>
    <row r="267" spans="3:6" x14ac:dyDescent="0.3">
      <c r="C267" s="7"/>
      <c r="D267" s="7"/>
      <c r="E267" s="7"/>
      <c r="F267" s="7"/>
    </row>
    <row r="268" spans="3:6" x14ac:dyDescent="0.3">
      <c r="C268" s="7"/>
      <c r="D268" s="7"/>
      <c r="E268" s="7"/>
      <c r="F268" s="7"/>
    </row>
  </sheetData>
  <mergeCells count="13">
    <mergeCell ref="B41:C41"/>
    <mergeCell ref="A10:F10"/>
    <mergeCell ref="A24:F24"/>
    <mergeCell ref="E1:F1"/>
    <mergeCell ref="E41:F41"/>
    <mergeCell ref="A4:F4"/>
    <mergeCell ref="D8:D9"/>
    <mergeCell ref="B8:B9"/>
    <mergeCell ref="A8:A9"/>
    <mergeCell ref="C8:C9"/>
    <mergeCell ref="E8:F8"/>
    <mergeCell ref="E3:F3"/>
    <mergeCell ref="E2:F2"/>
  </mergeCells>
  <phoneticPr fontId="11" type="noConversion"/>
  <printOptions horizontalCentered="1"/>
  <pageMargins left="0.46" right="0.39" top="0.78740157480314965" bottom="0.98425196850393704" header="0.15748031496062992" footer="0.15748031496062992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2020-03-20T09:09:50Z</cp:lastPrinted>
  <dcterms:created xsi:type="dcterms:W3CDTF">2014-01-17T10:52:16Z</dcterms:created>
  <dcterms:modified xsi:type="dcterms:W3CDTF">2020-03-24T07:49:54Z</dcterms:modified>
</cp:coreProperties>
</file>