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730" tabRatio="482"/>
  </bookViews>
  <sheets>
    <sheet name="вичитаний" sheetId="6" r:id="rId1"/>
  </sheets>
  <definedNames>
    <definedName name="_GoBack" localSheetId="0">вичитаний!#REF!</definedName>
    <definedName name="_xlnm._FilterDatabase" localSheetId="0" hidden="1">вичитаний!$A$7:$J$440</definedName>
    <definedName name="Z_4134F9E6_CF9E_4A49_850C_1F731C080E56_.wvu.FilterData" localSheetId="0" hidden="1">вичитаний!#REF!</definedName>
    <definedName name="Z_48EF5860_4203_47F1_8497_6BEAE9FC7DAC_.wvu.Cols" localSheetId="0" hidden="1">вичитаний!#REF!</definedName>
    <definedName name="Z_48EF5860_4203_47F1_8497_6BEAE9FC7DAC_.wvu.PrintArea" localSheetId="0" hidden="1">вичитаний!$A$1:$J$453</definedName>
    <definedName name="Z_48EF5860_4203_47F1_8497_6BEAE9FC7DAC_.wvu.PrintTitles" localSheetId="0" hidden="1">вичитаний!$D:$E,вичитаний!#REF!</definedName>
    <definedName name="Z_551629F7_4581_4912_A753_0835C6C2D9BD_.wvu.FilterData" localSheetId="0" hidden="1">вичитаний!#REF!</definedName>
    <definedName name="Z_645DBF78_DAE8_4CAE_8219_7FF3EFDFB5BA_.wvu.FilterData" localSheetId="0" hidden="1">вичитаний!#REF!</definedName>
    <definedName name="Z_65D178E8_DF42_4214_99F5_CF8FCD607BB8_.wvu.FilterData" localSheetId="0" hidden="1">вичитаний!#REF!</definedName>
    <definedName name="Z_6A652033_5812_4588_A17B_4D9C9F9FDF7C_.wvu.FilterData" localSheetId="0" hidden="1">вичитаний!#REF!</definedName>
    <definedName name="Z_6FA7B857_9611_4412_81C3_2CAF0A17D3AF_.wvu.Cols" localSheetId="0" hidden="1">вичитаний!#REF!</definedName>
    <definedName name="Z_6FA7B857_9611_4412_81C3_2CAF0A17D3AF_.wvu.FilterData" localSheetId="0" hidden="1">вичитаний!#REF!</definedName>
    <definedName name="Z_6FA7B857_9611_4412_81C3_2CAF0A17D3AF_.wvu.PrintArea" localSheetId="0" hidden="1">вичитаний!$A$1:$J$449</definedName>
    <definedName name="Z_77A0729A_C395_4BFC_9659_D39A4A425FA5_.wvu.FilterData" localSheetId="0" hidden="1">вичитаний!#REF!</definedName>
    <definedName name="Z_780E2717_2640_43FD_86AE_C846A582C5DD_.wvu.FilterData" localSheetId="0" hidden="1">вичитаний!#REF!</definedName>
    <definedName name="Z_86B31117_C88E_4986_BCBA_29DF55432B14_.wvu.PrintArea" localSheetId="0" hidden="1">вичитаний!$A$1:$J$449</definedName>
    <definedName name="Z_8A20EBF9_B406_4CB8_A635_B13476222C2B_.wvu.FilterData" localSheetId="0" hidden="1">вичитаний!#REF!</definedName>
    <definedName name="Z_8A20EBF9_B406_4CB8_A635_B13476222C2B_.wvu.PrintArea" localSheetId="0" hidden="1">вичитаний!$A$1:$J$441</definedName>
    <definedName name="Z_8A20EBF9_B406_4CB8_A635_B13476222C2B_.wvu.PrintTitles" localSheetId="0" hidden="1">вичитаний!$6:$7</definedName>
    <definedName name="Z_96E2A35E_4A48_419F_9E38_8CEFA5D27C66_.wvu.Cols" localSheetId="0" hidden="1">вичитаний!#REF!</definedName>
    <definedName name="Z_96E2A35E_4A48_419F_9E38_8CEFA5D27C66_.wvu.PrintArea" localSheetId="0" hidden="1">вичитаний!$A$1:$J$453</definedName>
    <definedName name="Z_96E2A35E_4A48_419F_9E38_8CEFA5D27C66_.wvu.PrintTitles" localSheetId="0" hidden="1">вичитаний!$D:$E,вичитаний!#REF!</definedName>
    <definedName name="Z_9A5FF428_5748_421C_A0F9_E4B9AD073817_.wvu.FilterData" localSheetId="0" hidden="1">вичитаний!#REF!</definedName>
    <definedName name="Z_A8F9DE8D_21A1_4D9A_91FB_BD8F45B82EA4_.wvu.FilterData" localSheetId="0" hidden="1">вичитаний!#REF!</definedName>
    <definedName name="Z_ABBD498D_3D2F_4E62_985A_EF1DC4D9DC47_.wvu.Cols" localSheetId="0" hidden="1">вичитаний!#REF!</definedName>
    <definedName name="Z_ABBD498D_3D2F_4E62_985A_EF1DC4D9DC47_.wvu.PrintArea" localSheetId="0" hidden="1">вичитаний!$A$1:$J$453</definedName>
    <definedName name="Z_ABBD498D_3D2F_4E62_985A_EF1DC4D9DC47_.wvu.PrintTitles" localSheetId="0" hidden="1">вичитаний!$D:$E,вичитаний!#REF!</definedName>
    <definedName name="Z_B5F492D1_35AA_4CD9_A7ED_2DED767630CA_.wvu.FilterData" localSheetId="0" hidden="1">вичитаний!#REF!</definedName>
    <definedName name="Z_BF6970B1_3831_44D3_B8FC_D0CB3736CFB6_.wvu.FilterData" localSheetId="0" hidden="1">вичитаний!#REF!</definedName>
    <definedName name="Z_BF6970B1_3831_44D3_B8FC_D0CB3736CFB6_.wvu.PrintArea" localSheetId="0" hidden="1">вичитаний!$A$1:$J$441</definedName>
    <definedName name="Z_BF6970B1_3831_44D3_B8FC_D0CB3736CFB6_.wvu.PrintTitles" localSheetId="0" hidden="1">вичитаний!$6:$7</definedName>
    <definedName name="Z_CC5D1478_95D2_4EAA_8CFB_E0FD1E9BB021_.wvu.FilterData" localSheetId="0" hidden="1">вичитаний!#REF!</definedName>
    <definedName name="Z_D712F871_6858_44B8_AA22_8F2C734047E2_.wvu.Cols" localSheetId="0" hidden="1">вичитаний!#REF!</definedName>
    <definedName name="Z_D712F871_6858_44B8_AA22_8F2C734047E2_.wvu.PrintArea" localSheetId="0" hidden="1">вичитаний!$A$1:$J$453</definedName>
    <definedName name="Z_D712F871_6858_44B8_AA22_8F2C734047E2_.wvu.PrintTitles" localSheetId="0" hidden="1">вичитаний!$D:$E,вичитаний!#REF!</definedName>
    <definedName name="Z_E02D48B6_D0D9_4E6E_B70D_8E13580A6528_.wvu.Cols" localSheetId="0" hidden="1">вичитаний!#REF!</definedName>
    <definedName name="Z_E02D48B6_D0D9_4E6E_B70D_8E13580A6528_.wvu.PrintArea" localSheetId="0" hidden="1">вичитаний!$A$1:$J$453</definedName>
    <definedName name="Z_E02D48B6_D0D9_4E6E_B70D_8E13580A6528_.wvu.PrintTitles" localSheetId="0" hidden="1">вичитаний!$D:$E,вичитаний!#REF!</definedName>
    <definedName name="Z_E15EADA5_4F54_476B_B965_717A90DA1388_.wvu.FilterData" localSheetId="0" hidden="1">вичитаний!#REF!</definedName>
    <definedName name="Z_EDEA44EC_DE65_4278_B5FD_81FEF0BAA146_.wvu.FilterData" localSheetId="0" hidden="1">вичитаний!#REF!</definedName>
    <definedName name="Z_FA1ECF13_8B8F_43A0_968A_00D464911B1D_.wvu.FilterData" localSheetId="0" hidden="1">вичитаний!#REF!</definedName>
    <definedName name="_xlnm.Print_Titles" localSheetId="0">вичитаний!$6:$7</definedName>
    <definedName name="_xlnm.Print_Area" localSheetId="0">вичитаний!$A$1:$J$442</definedName>
  </definedNames>
  <calcPr calcId="145621"/>
  <customWorkbookViews>
    <customWorkbookView name="Вусик Наталія - Личное представление" guid="{433B635D-EB01-413E-B596-C4D5212B27DD}" mergeInterval="0" personalView="1" maximized="1" xWindow="-8" yWindow="-8" windowWidth="1936" windowHeight="1056" activeSheetId="2"/>
    <customWorkbookView name="Плотнікова Тетяна - Личное представление" guid="{BF6970B1-3831-44D3-B8FC-D0CB3736CFB6}" mergeInterval="0" personalView="1" maximized="1" xWindow="-8" yWindow="-8" windowWidth="1936" windowHeight="1056" activeSheetId="2"/>
    <customWorkbookView name="Денисенко Тетяна - Личное представление" guid="{86B31117-C88E-4986-BCBA-29DF55432B14}" mergeInterval="0" personalView="1" maximized="1" xWindow="-8" yWindow="-8" windowWidth="1936" windowHeight="1056" activeSheetId="2"/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  <customWorkbookView name="Хохуля Олександр - Личное представление" guid="{8A20EBF9-B406-4CB8-A635-B13476222C2B}" mergeInterval="0" personalView="1" maximized="1" xWindow="-8" yWindow="-8" windowWidth="1936" windowHeight="1056" activeSheetId="2"/>
    <customWorkbookView name="Китиця Олена - Личное представление" guid="{6FA7B857-9611-4412-81C3-2CAF0A17D3AF}" mergeInterval="0" personalView="1" xWindow="1" windowWidth="1919" windowHeight="1040" activeSheetId="2"/>
  </customWorkbookViews>
</workbook>
</file>

<file path=xl/calcChain.xml><?xml version="1.0" encoding="utf-8"?>
<calcChain xmlns="http://schemas.openxmlformats.org/spreadsheetml/2006/main">
  <c r="I312" i="6" l="1"/>
  <c r="I101" i="6"/>
  <c r="I432" i="6" l="1"/>
  <c r="I410" i="6"/>
  <c r="I364" i="6"/>
  <c r="I357" i="6"/>
  <c r="I342" i="6"/>
  <c r="I336" i="6"/>
  <c r="I305" i="6"/>
  <c r="I278" i="6"/>
  <c r="I302" i="6" l="1"/>
  <c r="I206" i="6" l="1"/>
  <c r="H192" i="6" l="1"/>
  <c r="I96" i="6"/>
  <c r="I53" i="6"/>
  <c r="I11" i="6" l="1"/>
  <c r="I9" i="6" l="1"/>
  <c r="I8" i="6" s="1"/>
  <c r="I10" i="6"/>
  <c r="I34" i="6"/>
  <c r="I32" i="6" l="1"/>
  <c r="I31" i="6" s="1"/>
  <c r="I33" i="6"/>
  <c r="I47" i="6" l="1"/>
  <c r="I44" i="6"/>
  <c r="I42" i="6" l="1"/>
  <c r="I43" i="6"/>
  <c r="I375" i="6"/>
  <c r="I341" i="6" s="1"/>
  <c r="I205" i="6" l="1"/>
  <c r="I200" i="6" l="1"/>
  <c r="I199" i="6" s="1"/>
  <c r="I196" i="6" l="1"/>
  <c r="I195" i="6" s="1"/>
  <c r="I194" i="6" s="1"/>
  <c r="I100" i="6" l="1"/>
  <c r="I52" i="6" s="1"/>
  <c r="I51" i="6" l="1"/>
  <c r="I193" i="6"/>
  <c r="I41" i="6" l="1"/>
  <c r="I440" i="6" l="1"/>
</calcChain>
</file>

<file path=xl/sharedStrings.xml><?xml version="1.0" encoding="utf-8"?>
<sst xmlns="http://schemas.openxmlformats.org/spreadsheetml/2006/main" count="732" uniqueCount="460">
  <si>
    <t>1217461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</si>
  <si>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</si>
  <si>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</si>
  <si>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7325</t>
  </si>
  <si>
    <t>1517325</t>
  </si>
  <si>
    <t>Будівництво споруд, установ та закладів фізичної культури і спорту</t>
  </si>
  <si>
    <t>7365</t>
  </si>
  <si>
    <t>1517365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</si>
  <si>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</si>
  <si>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</si>
  <si>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</si>
  <si>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0456</t>
  </si>
  <si>
    <t>0490</t>
  </si>
  <si>
    <t>0443</t>
  </si>
  <si>
    <t>Департамент житлово-комунального господарства та будівництва Дніпропетровської обласної державної адміністрації</t>
  </si>
  <si>
    <t>1200000</t>
  </si>
  <si>
    <t>1210000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</si>
  <si>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</si>
  <si>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</si>
  <si>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</si>
  <si>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</si>
  <si>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</si>
  <si>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</si>
  <si>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1500000</t>
  </si>
  <si>
    <t>1510000</t>
  </si>
  <si>
    <t>1517366</t>
  </si>
  <si>
    <t>7366</t>
  </si>
  <si>
    <t>Реалізація проектів в рамках Надзвичайної кредитної програми для відновлення України</t>
  </si>
  <si>
    <t>Департамент капітального будівництва Дніпропетровської обласної державної адміністрації</t>
  </si>
  <si>
    <t>1517367</t>
  </si>
  <si>
    <t>7367</t>
  </si>
  <si>
    <t>Перший заступник голови обласної ради</t>
  </si>
  <si>
    <t>Код Функціональної класифікації видатків та кредитування бюджету</t>
  </si>
  <si>
    <t>УСЬОГО</t>
  </si>
  <si>
    <t xml:space="preserve">Додаток 6
</t>
  </si>
  <si>
    <t>Виконання інвестиційних проектів в рамках реалізації заходів, спрямованих на розвиток системи охорони здоров’я у сільській місцевості</t>
  </si>
  <si>
    <t>до рішення обласної ради</t>
  </si>
  <si>
    <t xml:space="preserve">Найменування об’єкта будівництва/вид будівельних робіт, у тому числі проектні роботи </t>
  </si>
  <si>
    <t>Загальна тривалість будівництва
(рік початку і завершення)</t>
  </si>
  <si>
    <t>Загальна вартість будівництва, гривень</t>
  </si>
  <si>
    <t>Рівень виконання робіт на початок бюджетного періоду, 
%</t>
  </si>
  <si>
    <t>Обсяг видатків бюджету розвитку, які спрямовуються на будівництво об’єкта у бюджетному періоді, гривень</t>
  </si>
  <si>
    <t>(код бюджету)</t>
  </si>
  <si>
    <t>04100000000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</si>
  <si>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</si>
  <si>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</si>
  <si>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</si>
  <si>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Рівень готовності об’єкта на кінець бюджетного періоду, 
%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</si>
  <si>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</si>
  <si>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</si>
  <si>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здоров’я у госпітальних округах</t>
  </si>
  <si>
    <t xml:space="preserve">1517360 </t>
  </si>
  <si>
    <t>7360</t>
  </si>
  <si>
    <t>Виконання інвестиційних проектів</t>
  </si>
  <si>
    <t>1517320</t>
  </si>
  <si>
    <t>7320</t>
  </si>
  <si>
    <t>1217460</t>
  </si>
  <si>
    <t>7460</t>
  </si>
  <si>
    <t>Утримання та розвиток автомобільних доріг та дорожньої інфраструктури</t>
  </si>
  <si>
    <t>2018-2021</t>
  </si>
  <si>
    <t>1517324</t>
  </si>
  <si>
    <t>7324</t>
  </si>
  <si>
    <t>Будівництво установ та закладів культури</t>
  </si>
  <si>
    <t>2020-2021</t>
  </si>
  <si>
    <t>Реконструкція відділення екстреної медичної допомоги КНП “Криворізька міська лікарня № 17” Криворізької міської ради за адресою: м. Кривий Ріг, вул. Каткова, 2</t>
  </si>
  <si>
    <t>Реконструкція відділення екстреної медичної допомоги КП “Марганецька центральна міська лікарня” Марганецької міської ради” за адресою: м. Марганець, вул. Паркова, 15</t>
  </si>
  <si>
    <t>Криворізька міська територіальна громада</t>
  </si>
  <si>
    <t>Покровська міська територіальна громада</t>
  </si>
  <si>
    <t>Дніпровська міська територіальна громада</t>
  </si>
  <si>
    <t>Кам'янська міська територіальна громада</t>
  </si>
  <si>
    <t>Марганецька міська територіальна громада</t>
  </si>
  <si>
    <t>Нікопольська міська територіальна громада</t>
  </si>
  <si>
    <t>Новомосковська міська територіальна громада</t>
  </si>
  <si>
    <t>Першотравенська міська територіальна громада</t>
  </si>
  <si>
    <t>грн</t>
  </si>
  <si>
    <t>Г. ГУФМАН</t>
  </si>
  <si>
    <t>1515040</t>
  </si>
  <si>
    <t>5040</t>
  </si>
  <si>
    <t>Підтримка і розвиток спортивної інфраструктури</t>
  </si>
  <si>
    <t>1515047</t>
  </si>
  <si>
    <t>5047</t>
  </si>
  <si>
    <t>0810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</si>
  <si>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</t>
  </si>
  <si>
    <t>Новоолександрівська сільська територіальна громада</t>
  </si>
  <si>
    <t xml:space="preserve">Будівництво ДНЗ на 80 місць за адресою: вул. Шкільна, 2,  с.Старі Кодаки Дніпровського району Дніпропетровської області </t>
  </si>
  <si>
    <t>Богданівська сільська територіальна громада</t>
  </si>
  <si>
    <t>Будівництво амбулаторії на 1 лікаря з житлом за адресою: Дніпропетровська область, Павлоградський район , с. Богданівка, вул. Затишна, 22</t>
  </si>
  <si>
    <t>Китайгородська сільська територіальна громада</t>
  </si>
  <si>
    <t>Будівництво амбулаторії на 1 лікаря без житла за адресою: Дніпропетровська область, Царичанський район , с. Китайгород, вул.Центральна, 4а</t>
  </si>
  <si>
    <t>Межівська селищна  територіальна громада</t>
  </si>
  <si>
    <t>Будівництво амбулаторії на 1 лікаря з житлом за адресою: Дніпропетровська область, Межівський район , с.Веселе,вул. Капустіна, 7А</t>
  </si>
  <si>
    <t>Могилівська сільська територіальна громада</t>
  </si>
  <si>
    <t>Будівництво амбулаторії на 2 лікаря без житла за адресою: Дніпропетровська область, Царичанський район , с. Могилів, вул.Харківська, 20а</t>
  </si>
  <si>
    <t>Петриківська селищна територіальна громада</t>
  </si>
  <si>
    <t>Будівництво амбулаторії на 2 лікаря без житла за адресою: Дніпропетровська область, Петриківський район , смт.Курилівка,вул. Шевченка, 28-А</t>
  </si>
  <si>
    <t>Покровська селищна  територіальна громада</t>
  </si>
  <si>
    <t>Будівництво амбулаторії на 1 лікаря з житлом за адресою: Дніпропетровська область, Покровський район , с. Коломійці, вул. Шкільна, в районі будівлі №3</t>
  </si>
  <si>
    <t>Томаківська селищна територіальна громада</t>
  </si>
  <si>
    <t>Чумаківська сільська територіальна громада</t>
  </si>
  <si>
    <t>Будівництво амбулаторії на 2 лікаря з житлом за адресою: Дніпропетровська область, Дніпровський район, с. Чумаки, вул. Шкільна, 14-А</t>
  </si>
  <si>
    <t>Будівництво амбулаторії на 1 лікаря без житла за адресою: Дніпропетровська область, Петриківський район  с. Хутірське, вул. Лук'яненка, в районі адміністративної будівлі СТОВ "Хутірське"</t>
  </si>
  <si>
    <t>2019-2021</t>
  </si>
  <si>
    <t>1517368</t>
  </si>
  <si>
    <t>7368</t>
  </si>
  <si>
    <t>Виконання інвестиційних проектів за рахунок субвенцій з інших бюджетів</t>
  </si>
  <si>
    <t>Слобожанська селищна територіальна громада</t>
  </si>
  <si>
    <t>Реконструкція стадіону та спортивних майданчиків КЗ "Слобожанський учбово-виховний комплекс №1  "Загальноосвітня багатопрофільна школа ІІ-ІІІ ступенів - центр позашкільної освіти Слобожанської селищної ради, Дніпровського р-ну, Дніпропетровської області" за адресою: смт. Слобожанське, вул. Будівельників, 1</t>
  </si>
  <si>
    <t xml:space="preserve">Спортивно-оздоровчий комплекс в смт. Слобожанське Дніпровського району Дніпропетровської області (нове будівництво). Плавальний басейн </t>
  </si>
  <si>
    <t xml:space="preserve">у тому числі проектні роботи </t>
  </si>
  <si>
    <t>Капітальний ремонт автомобільної дороги загального користування державного значення Р-51 Мерефа - Лозова - Павлоград на ділянці км 131+277 - км 140+227,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</si>
  <si>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140+227 - км 149+227,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</si>
  <si>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149+227 - км 155+927,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</si>
  <si>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155+927 - км 162+693, Дніпропетровська область</t>
  </si>
  <si>
    <t>Капітальний ремонт автомобільної дороги загального користування державного значення Р-51 Мерефа - Лозова - Павлоград на ділянці км 162+693 - км 166+377,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</si>
  <si>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147+419 - км 169+435,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</si>
  <si>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169+435 - км 190+293,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</si>
  <si>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195+368 - км 227+978, Дніпропетровська область</t>
  </si>
  <si>
    <t>Капітальний ремонт автомобільної дороги загального користування державного значення М-18 Харків – Сімферополь – Алушта – Ялта на ділянці км 229+578 - км 255+534, Дніпропетровська область</t>
  </si>
  <si>
    <t>Капітальний ремонт автомобільної дороги загального користування державного значення Н-08  Бориспіль – Дніпро – Запоріжжя (через м. Кременчук) – Маріуполь на ділянці км 382+093 - км 394+780, Дніпропетровська область</t>
  </si>
  <si>
    <t>Капітальний ремонт автомобільної дороги державного значення Т-04-29 Станція Верхньодніпровськ - Верхівцеве - Божедарівка на ділянках км 0+000 - км 14+491, км 18+491 - км 37+636, Дніпропетровська область</t>
  </si>
  <si>
    <t>1217310</t>
  </si>
  <si>
    <t>7310</t>
  </si>
  <si>
    <t>Реконструкція водогону від м.Дніпро до м.Новомосковська Дніпропетровської області</t>
  </si>
  <si>
    <t>Будівництво міського парку по вул Центральна  м.Вільногірськ Дніпропетровської області (у т.ч. ПКД та експертиза)</t>
  </si>
  <si>
    <t>у тому числі за рішенням суду</t>
  </si>
  <si>
    <t>Піщанська сільська теріторіальна громада</t>
  </si>
  <si>
    <r>
      <t>Реконструкція водогону від м. Новомосковськ до с. Орлівщина Новомосковського району Дніпропетровської області</t>
    </r>
    <r>
      <rPr>
        <b/>
        <sz val="36"/>
        <rFont val="Times New Roman"/>
        <family val="1"/>
        <charset val="204"/>
      </rPr>
      <t xml:space="preserve"> </t>
    </r>
  </si>
  <si>
    <t>у тому числі проєктні роботи</t>
  </si>
  <si>
    <t>Черкаська селищна теріторіальна громада</t>
  </si>
  <si>
    <t xml:space="preserve">Реконструкція водогону від смт Гвардійське до смт Губиниха Новомосковського району Дніпропетровської області </t>
  </si>
  <si>
    <r>
      <t>Реконструкція водогону від смт Черкаське до смт Гвардійське Новомосковського району Дніпропетровської області</t>
    </r>
    <r>
      <rPr>
        <b/>
        <sz val="36"/>
        <rFont val="Times New Roman"/>
        <family val="1"/>
        <charset val="204"/>
      </rPr>
      <t xml:space="preserve"> </t>
    </r>
  </si>
  <si>
    <t>нерозподілені видатки</t>
  </si>
  <si>
    <t>Дніпровський район</t>
  </si>
  <si>
    <t>Капітальний ремонт автомобільної дороги загального користування місцевого значення  С040432 Партизанське – Лобойківка км 0+000 – км 5+934 Дніпровського району Дніпропетровської області</t>
  </si>
  <si>
    <t>Капітальний ремонт автомобільної дороги загального користування місцевого значення С040426 Степове –Партизанське км 0+000 – км 1+500 Дніпровського району Дніпропетровської області</t>
  </si>
  <si>
    <t>Капітальний ремонт автомобільної дороги загального користування місцевого значення О041710 /Солоне - Лошкарівка/ - Широке - /Р-73/ км 0+000 - км 17 + 483 Солонянського району Дніпропетровської області</t>
  </si>
  <si>
    <t>Кам’янський район</t>
  </si>
  <si>
    <t>Капітальний ремонт автомобільної дороги загального користування місцевого значення О040307 /Н-08/ – Дніпровське км 0+000 – км 3+225 Верхньодніпровського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</si>
  <si>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О040305 Дмитрівка-/Т-04-15/ км 0+000 - км 10+020 Верхньодніпровського району Дніпропетровської області</t>
  </si>
  <si>
    <t>Капітальний ремонт автомобільної дороги загального користування місцевого значення С040610 Калинівка – Преображенка км 0+000 – км 4+610 Криничанського району Дніпропетровської області</t>
  </si>
  <si>
    <t xml:space="preserve">Капітальний ремонт автомобільної дороги загального користування місцевого значення  О041511 П’ятихатки – Апостолове – Зеленодольськ П’ятихатського району Дніпропетровської області </t>
  </si>
  <si>
    <t xml:space="preserve"> Капітальний ремонт автомобільної дороги загального користування місцевого значення С041510 /Березняки – Байдаківка – Лозуватка – Долинське/ – Червоний Яр км 0+000 – км 6+860 П’ятихатського району Дніпропетровської області</t>
  </si>
  <si>
    <t xml:space="preserve">Капітальний ремонт автомобільної дороги загального користування місцевого значення О041504 Красноіванівка – Саксагань – /М-04/ км 0+000 – км 12+510 П’ятихатського району Дніпропетровської області </t>
  </si>
  <si>
    <t>Новомосковський район</t>
  </si>
  <si>
    <t>Капітальний ремонт автомобільної дороги загального користування місцевого значення  О040410 Дніпро - Магдалинівка - Котовка Магдалинівського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</si>
  <si>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С040713 Богданівка – Мар’ївка км 0+000 – км 4+550 Магдалинівського району Дніпропетровської області</t>
  </si>
  <si>
    <t>Капітальний ремонт автомобільної дороги загального користування місцевого значення С041023 Губиниха – Мар’янівка км 0+000 –км 1+400 Новомосковського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</si>
  <si>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С041025 //Т-04-10/ -  Хуторо - Губиниха – Марьянівка/– Скотувате км 0+000 – км 1+380 Новомосковського району Дніпропетровської області</t>
  </si>
  <si>
    <t>Капітальний ремонт автомобільної дороги загального користування місцевого значення С041014 Р-п «Поляна» - Знаменівка -/М-04/ км 0+000 – км 0+239, км 0+242 – км 0+953 Новомосковського району Дніпропетровської області</t>
  </si>
  <si>
    <t>Капітальний ремонт автомобільної дороги загального користування місцевого значення С041011 /М-18/ - ЛТО Хащеве км 0+000 - км 7+196 Новомосковського району Дніпропетровської області</t>
  </si>
  <si>
    <t>Нікопольський район</t>
  </si>
  <si>
    <t>Капітальний ремонт автомобільної дороги загального користування місцевого значення С041906 Шахта № 7 -/Т-04-20/км 1+997- км 9+175 Томаківського району Дніпропетровської області</t>
  </si>
  <si>
    <t xml:space="preserve"> Капітальний ремонт автомобільної дороги загального користування місцевого значення С041920 /Мирове-Високе- /Н-23//-Глухе - Новокиївка км 0+000-км 20+940 Томаківського району Дніпропетровської області</t>
  </si>
  <si>
    <t>1516080</t>
  </si>
  <si>
    <t>6080</t>
  </si>
  <si>
    <t>Реалізація державних та місцевих житлових програм</t>
  </si>
  <si>
    <t>1516083</t>
  </si>
  <si>
    <t>6083</t>
  </si>
  <si>
    <t>0610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</si>
  <si>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</si>
  <si>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Будівництво малого групового будинку за адресою: Дніпропетровська область,  Павлоградський район, с. Богданівка, вул. Шевченко, 30-а (у т.ч.ПКД)</t>
  </si>
  <si>
    <t>Будівництво малого групового будинку №1 за адресою:Дніпропетровська область, м.Кам'янське, бульвар Незалежності, в районі будинку 29</t>
  </si>
  <si>
    <t>Апостолівська міська територіальна громада</t>
  </si>
  <si>
    <t>Капітальний ремонт загальноосвітньої школи № 3 по вул. Визволення, 30 в м. Апостолове Дніпропетровської області (у т.ч.ПКД)</t>
  </si>
  <si>
    <t>2017-2021</t>
  </si>
  <si>
    <t>Васильківської селищна територіальна громада</t>
  </si>
  <si>
    <t xml:space="preserve">Реконструкція НВК №1 ім.Коцюбинського смт Васильківка Васильківського району Дніпропетровської області </t>
  </si>
  <si>
    <t xml:space="preserve">Капітальний ремонт Чаплинської опорної школи Васильківського району Дніпропетровської області </t>
  </si>
  <si>
    <t>Губиниська селищна територіальна громада</t>
  </si>
  <si>
    <t>Реконструкція 5-ти квартирного житлового будинку під дошкільний навчальний заклад в с. Вільне Новомосковського району Дніпропетровської області</t>
  </si>
  <si>
    <t>2016-2021</t>
  </si>
  <si>
    <t>Капітальний ремонт будівлі та елементів благоустрою території Комунального закладу освіти "Навчально-виховний комплекс № 33 "Маріїнська багатопрофільна гімназія – загальноосвітній навчальний заклад  І ступеня" Дніпровської міської ради по вул. Троїцькій, 1  у м. Дніпрі  (у т.ч.ПКД)</t>
  </si>
  <si>
    <t xml:space="preserve"> Іларіонівська селищна територіальна громада</t>
  </si>
  <si>
    <t xml:space="preserve">Будівництво ДНЗ по вул.Центральна, 10а, смт.Іларіонове Синельниківського р-ну </t>
  </si>
  <si>
    <t>Лихівська селищна територіальна громада</t>
  </si>
  <si>
    <t xml:space="preserve">Капітальний ремонт Лихівської середньої загальноосвітньої школи смт Лихівка П'ятихатського району Дніпропетровської області  (у т.ч.ПКД) </t>
  </si>
  <si>
    <t>Межівська селищна територіальна громада</t>
  </si>
  <si>
    <t>Капітальний ремонт РКЗО “Межівська СЗШ  № 1” (дві філії) вул. Учительська, 7, смт Межова Межівського району Дніпропетровської області (І черга)</t>
  </si>
  <si>
    <t>2018-2019</t>
  </si>
  <si>
    <t xml:space="preserve">Реконструкція КЗ “Волоська загальноосвітня школа I-III ступенів” за адресою: сел. Волоське, вул. Набережна, 42, Дніпровського району Дніпропетровської області   </t>
  </si>
  <si>
    <t xml:space="preserve">Реконструкція будівлі дошкільного закладу "Веснянка" по вул. Центральна , 31 д в с.Миколаївка - 1 Дніпропетровського району Дніпропетровської області. Коригування </t>
  </si>
  <si>
    <t>П’ятихатська міська територіальна громада</t>
  </si>
  <si>
    <t xml:space="preserve">Капітальний ремонт ДНЗ № 2 за адресою: Дніпропетровська обл., м. П'ятихатки, вул. Гагаріна, 200 </t>
  </si>
  <si>
    <t>Перещепинська міська територіальна громада</t>
  </si>
  <si>
    <t xml:space="preserve">Капітальний ремонт опорної школи № 1 по вул. Калинова, 5 в м. Перещепине, Новомосковського району, Дніпропетровської області </t>
  </si>
  <si>
    <t>Першотравневська сільська територіальна громада</t>
  </si>
  <si>
    <t xml:space="preserve">Капітальний ремонт дитячого садочка у селі Павлопілля Нікопольського району Дніпропетровської області  (у т.ч.ПКД) </t>
  </si>
  <si>
    <t>Покровська  селищна територіальна громада</t>
  </si>
  <si>
    <t xml:space="preserve">Капітальний ремонт "НВК "ЗОШ І-ІІІ ступенів №1- Покровський ліцей", смт Покровське, Покровського району Дніпропетровської області </t>
  </si>
  <si>
    <t xml:space="preserve">Реконструкція Томаківського НВК "ЗОШ І-ІІІ ступенів - ДНЗ" № 1 Томаківського району Дніпропетровської області по вул. Ватутіна, 7 </t>
  </si>
  <si>
    <t xml:space="preserve"> Царичанська селищна територіальна громада</t>
  </si>
  <si>
    <t xml:space="preserve">Капітальний ремонт Царичанської загальноосвітньої школи І-ІІІ ступенів в смт Царичанка Дніпропетровської області по вул. Соборна, 40-а </t>
  </si>
  <si>
    <t>Миколаївська сільська територіальна громада</t>
  </si>
  <si>
    <t>Жовтоводська міська  територіальна громада</t>
  </si>
  <si>
    <t>Реконструкція будівлі акушерсько-гінекологічного корпусу. Приймально-діагностичне відділення за адресою: м. Жовті Води вул. Кропоткіна, 16</t>
  </si>
  <si>
    <t>Нікопольська  міська територіальна громада</t>
  </si>
  <si>
    <t>Реконструкція частини будівлі амбулаторії №1, 3  КЗ "Нікопольський центр первинної медико-санітарної допомоги" під дитяче стаціонарне та консультативно-діагностичне відділення за адресою:м.Нікополь, проспект Трубників, буд.47</t>
  </si>
  <si>
    <t>Реконструкція головного корпусу блок №2 (сходово-ліфтовий вузол) з переходом до блоку №6 КЗ ДОДКЛ по вул.Космічній,13 м.Дніпропетровськ (у т.ч.ПКД)</t>
  </si>
  <si>
    <t>1517323</t>
  </si>
  <si>
    <t>7323</t>
  </si>
  <si>
    <t>Будівництво установ та закладів соціальної сфери</t>
  </si>
  <si>
    <t>Могилівська  сільська територіальна громада</t>
  </si>
  <si>
    <t>2011-2021</t>
  </si>
  <si>
    <t xml:space="preserve">Могилівський пансіонат геріатрії. Реконструкція.  Посилення фундаментів. с.Могилів - 1 Царичанського району Дніпропетровської області (у т.ч.ПКД) </t>
  </si>
  <si>
    <t>Реконструкція зали боксу (безкаркасного ангару) спортивного комплексу КСНЗСП „Дніпропетровське вище училище фізичної культури” ДОР під спортивно-адміністративний комплекс по вул. Г. Сталінграду, 29а в м. Дніпропетровськ. Коригування  (у т.ч. ПКД)</t>
  </si>
  <si>
    <t>Реконструкція стадіону, розташованого на території КПНЗ "Дитячо-юнацька спортивна школа №3" Криворізької міської ради по вул. Зарічній, 3 у м. Кривий Ріг Дніпропетровської області  (у т.ч.ПКД)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</si>
  <si>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 на пр-ті Металургів,5 в м. Кривому Розі Дніпропетровської області, 50006  (у т.ч.ПКД)</t>
  </si>
  <si>
    <t>Реконструкція стадіону зі спорудами, які знаходяться на його території, розташованого за адресою: м. Верхньодніпровськ, вул. Федоровського (у т.ч.ПКД)</t>
  </si>
  <si>
    <t>Верхньодніпровська міська територіальна громада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</si>
  <si>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(І черга)</t>
  </si>
  <si>
    <t>Реконструкція будівлі Комунального закладу "Дніпровська міська дитяча клінічна лікарня № 5" Дніпровської міської ради по вул. Івана Акінфієва, 5  в м. Дніпрі (ІІ черга)</t>
  </si>
  <si>
    <t>Будівництво ДНЗ на 115 місць,  вул. І.Малки, м. Покров  (у т.ч.ПКД)</t>
  </si>
  <si>
    <t>Нікопольська міська  територіальна громада</t>
  </si>
  <si>
    <t>Будівництво спортивно-оздоровчого комплексу на території парку Перемоги в м. Нікополь по вул.Херсонська</t>
  </si>
  <si>
    <t>Реконструкція відділення екстреної медичної допомоги КНП “Міська клінічна лікарня № 9” Дніпровської міської ради за адресою: м. Дніпро, просп. Мануйлівський, 29  (у т.ч.ПКД)</t>
  </si>
  <si>
    <t>Реконструкція відділення екстреної медичної допомоги КЗ “Дніпропетровська обласна клінічна лікарня ім. І. І. Мечникова” за адресою: м. Дніпро, пл. Соборна, 14  (у т.ч.ПКД)</t>
  </si>
  <si>
    <t>Реконструкція відділення екстреної медичної допомоги КНП “Міська клінічна лікарня № 4” Дніпровської міської ради за адресою: м. Дніпро, вул. Ближня, 31  (у т.ч.ПКД)</t>
  </si>
  <si>
    <t>Реконструкція відділення екстреної медичної допомоги КНП Кам’янської міської ради “Міська лікарня № 9” за адресою: м. Кам’янське, просп. Аношкіна, 72  (у т.ч.ПКД)</t>
  </si>
  <si>
    <t>Реконструкція відділення екстреної медичної допомоги КНП Кам’янської міської ради “Міська лікарня швидкої медичної допомоги” за адресою: м. Кам’янське, вул. Вячеслава Чорновола, 79А (у т.ч.ПКД)</t>
  </si>
  <si>
    <t>Реконструкція відділення екстреної медичної допомоги КНП “Криворізька міська лікарня № 7” Криворізької міської ради за адресою: м. Кривий Ріг, вул. Маршака, 1а  (у т.ч.ПКД)</t>
  </si>
  <si>
    <t>Реконструкція відділення екстреної медичної допомоги КП “Криворізька міська клінічна лікарня № 2” Криворізької міської ради за адресою: м. Кривий Ріг, майд. 30-річчя Перемоги, 2  (у т.ч.ПКД)</t>
  </si>
  <si>
    <t>Реконструкція відділення екстреної медичної допомоги КП “Нікопольська міська лікарня № 4 Нікопольської міської ради” за адресою: м. Нікополь, просп. Трубників, 50  (у т.ч.ПКД)</t>
  </si>
  <si>
    <t>Реконструкція відділення екстреної медичної допомоги КП “Новомосковська центральна районна лікарня” Дніпропетровської обласної ради” за адресою: м. Новомосковськ, вул. Гетьманська, 238  (у т.ч.ПКД)</t>
  </si>
  <si>
    <t>Реконструкція відділення екстреної медичної допомоги КНП “Першотравенська міська лікарня” Першотравенської міської ради за адресою: м. Першотравенськ, вул. Шахтарської Слави  (у т.ч.ПКД)</t>
  </si>
  <si>
    <t>Реконструкція відділення екстреної медичної допомоги КП “Центральна міська лікарня Покровської міської ради Дніпропетровської області” за адресою: м. Покров, вул. Медична, 19  (у т.ч.ПКД)</t>
  </si>
  <si>
    <t>Капітальний ремонт автомобільної дороги загального користування місцевого значення О041802 Девладове – Веселе Поле км 0+000 – км 6+050 Софіївського району Дніпропетровської області</t>
  </si>
  <si>
    <t>Капітальний ремонт автомобільної дороги загального користування місцевого значення С042126 Олександрія-Тихий Став км 0+000 – км 6+180 Широківського району Дніпропетровської області</t>
  </si>
  <si>
    <t>Глеюватська сільська територіальна громада</t>
  </si>
  <si>
    <t>Будівництво амбулаторії на 1 лікаря з житлом за адресою: Дніпропетровська область, Криворізький район, с. Глеюватка, вул. Кірова Олександра, 1 а</t>
  </si>
  <si>
    <t>Девладівська сільська територіальна громада</t>
  </si>
  <si>
    <t>Будівництво амбулаторії на 1 лікаря з житлом за адресою: Дніпропетровська область, Софіївський район , с-ще Девладове, вул. Привокзальна, 12</t>
  </si>
  <si>
    <t xml:space="preserve">Будівництво амбулаторії на 1-2 лікаря з житлом за адресою: Дніпропетровська область, Межівський район , с. Іванівка,вул. Центральна, 64 </t>
  </si>
  <si>
    <t>Першотравневська сільська  територіальна громада</t>
  </si>
  <si>
    <t xml:space="preserve">Будівництво амбулаторії на 1-2 лікаря з житлом за адресою: Дніпропетровська область, Нікопольський район , с. Чистопіль,  вул. Шевченка,1 а </t>
  </si>
  <si>
    <t>Будівництво амбулаторії на 1-2 лікаря з житлом за адресою: Дніпропетровська область, Нікопольський район , с. Чкалове, вул. Дружби, 61 В</t>
  </si>
  <si>
    <t>Будівництво амбулаторії на 3-4 лікаря без житла за адресою: Дніпропетровська область, Томаківський район, смт Томаківка, вул.Шосейна,11 (у т.ч. ПКД)</t>
  </si>
  <si>
    <t>Слов'янська сільська територіальна громада</t>
  </si>
  <si>
    <t xml:space="preserve">Будівництво амбулаторії на 1-2 лікаря з житлом за адресою: Дніпропетровська область, Межівський район , с. Слов'янка, вул. Богуна,8 </t>
  </si>
  <si>
    <t>Софіївська селищна територіальна громада</t>
  </si>
  <si>
    <t>Будівництво амбулаторії на 1 лікаря з житлом за адресою: Дніпропетровська область, Софіївський район , с. Миколаївка, вул. Квітнева, 1 А</t>
  </si>
  <si>
    <t>1000000</t>
  </si>
  <si>
    <t>1010000</t>
  </si>
  <si>
    <t>Управління культури, туризму, національностей і релігій Дніпропетровської обласної державної адміністрації</t>
  </si>
  <si>
    <t>Капітальний ремонт приміщень Діорами (зали №7) за адресою: просп. Дмитра Яворницького, 16-А, м. Дніпро (Коригування)</t>
  </si>
  <si>
    <t xml:space="preserve">Капітальний  ремонт комплексної системи протипожежного захисту в будівлі комунального закладу культури "Дніпровський академічний український музично-драматичний театр  ім. Т. Г. Шевченка" Дніпропетровської обласної ради", за адресою: м. Дніпро, вул. Воскресенська, буд 5 </t>
  </si>
  <si>
    <t>2021-2023</t>
  </si>
  <si>
    <t>1017340</t>
  </si>
  <si>
    <t>7340</t>
  </si>
  <si>
    <t>Проектування, реставрація та охорона пам'яток архітектури</t>
  </si>
  <si>
    <t>Розробка проектно-кошторисної документації "Протиаварійні роботи по будівлі – пам’ятки історії (Будинок міської садиби ХІХ століття, де народилась О.П. Блаватська і жила династія Фадеєвих) охор. № 040025 за адресою: вул. Князя Ярослава Мудрого,11, м. Дніпро"</t>
  </si>
  <si>
    <t>Розробка проектно-кошторисної документації "Реставрація фасадів пам’ятки архітектури місцевого значення охор. №75 – будівлі КЗК "Дніпропетровський національний історичний музей ім. Д.І.Яворницького" ДОР" за адресою: просп. Д.Яворницького, 18, у м. Дніпро"</t>
  </si>
  <si>
    <t>0800000</t>
  </si>
  <si>
    <t>0810000</t>
  </si>
  <si>
    <t>Департамент соціального захисту населення Дніпропетровської обласної державної адміністрації</t>
  </si>
  <si>
    <t>0817323</t>
  </si>
  <si>
    <t xml:space="preserve">Реконструкція ганку з встановленням пандусу в будівлі житлового корпусу КЗ "Вищетарасівський ПНІ"ДОР" вул. Шкільна,  23, с. Вищетарасівка, Томаківський район, Дніпропетровська область </t>
  </si>
  <si>
    <t>2020-2022</t>
  </si>
  <si>
    <t>Реконструкція житлового корпусу №1 КЗ "Зеленопільський психоневрологічний інтернат" ДОР" за адресою : с. Зелене Поле  Криворізького району, вул. Південна, 46А. Коригування</t>
  </si>
  <si>
    <t>2021-2022</t>
  </si>
  <si>
    <t>у тому числі коригування проектно-кошторисної документації</t>
  </si>
  <si>
    <t>Капітальний ремонт пральні та харчоблоку Комунального закладу "Криворізький дитячий будинок-інтернат "ДОР", розташованого за адресою: 50008 Дніпропетровська обл., м. Кривий Ріг, вул. В. Великого, 42А. Коригування</t>
  </si>
  <si>
    <t>2017-2022</t>
  </si>
  <si>
    <t>Реконструкція котельні з переводом на альтернативне паливо, розташованої за адресою Дніпропетровська обл. Верхньодніпровський р-н м. Верхівцеве, вул. Залізнична, 1А (коригування)</t>
  </si>
  <si>
    <t xml:space="preserve">2018-2021 </t>
  </si>
  <si>
    <t>0600000</t>
  </si>
  <si>
    <t>Департамент освіти і науки Дніпропетровської обласної державної адміністрації</t>
  </si>
  <si>
    <t>0610000</t>
  </si>
  <si>
    <t>0617321</t>
  </si>
  <si>
    <t xml:space="preserve">Будівництво освітніх установ та закладів </t>
  </si>
  <si>
    <t>Капітальний ремонт майстерень КЗО  „Багатопрофільний навчально-реабілітаційний центр  „Сузір′я” ДОР” за адресою: вул. Тухачевського, 9, м.Кривий Ріг. Коригування</t>
  </si>
  <si>
    <t>2015 – 2021</t>
  </si>
  <si>
    <t>Капітальний ремонт внутрішньої електромережі будівлі навчального корпусу КЗО  „Криворізька спеціальна школа „Сузір′я” ДОР за адресою: вул. Едуарда Фукса, 9, м. Кривий Ріг</t>
  </si>
  <si>
    <t>2021</t>
  </si>
  <si>
    <t xml:space="preserve">Капітальний ремонт внутрішнього протипожежного водогону по об'єкту КЗО  „Криворізький багатопрофільний навчально-реабілітаційний центр  „Перлина” Дніпропетровської обласної ради за адресою: вул. Староінгулецька, 22, м. Кривий Ріг Дніпропетровської області                                         </t>
  </si>
  <si>
    <t>2018 – 2021</t>
  </si>
  <si>
    <t>Капітальний ремонт. Встановлення системи блискавкозахисту від прямого ураження блискавки в навчальному корпусі № 1 КЗО „Загальноосвітня санаторна школа-інтернат №3” ДОР” за адресою: м. Дніпро, вул. Прапорна, буд. 25</t>
  </si>
  <si>
    <t>2020 – 2021</t>
  </si>
  <si>
    <t>Капітальний ремонт. Встановлення системи блискавкозахисту від прямого ураження блискавки в навчальному корпусі №2 КЗО „Загальноосвітня санаторна школа-інтернат №3” ДОР” за адресою: м. Дніпро, вул. Прапорна, буд. 25</t>
  </si>
  <si>
    <t>Капітальний ремонт. Встановлення системи блискавкозахисту від прямого ураження блискавки в господарчому корпусі КЗО „Загальноосвітня санаторна школа-інтернат №3” ДОР” за адресою: м. Дніпро, вул. Прапорна, буд. 25</t>
  </si>
  <si>
    <t>Капітальний ремонт спальних кімнат 3 поверху спального корпусу КЗО „Ліцей „Синергія” ДОР” за адресою: м. Дніпро, вул. Прапорна, буд. 25</t>
  </si>
  <si>
    <t>Підсилення фундаменту навчального корпусу КЗО „Нікопольська загальноосвітня школа-інтернат І-ІІІ ступенів „Гармонія” ДОР” по вул. Б. Мозолевського, 30 в м. Нікополь Дніпропетровської області. Капітальний ремонт. Коригування</t>
  </si>
  <si>
    <t>2016 – 2021</t>
  </si>
  <si>
    <t>Капітальний ремонт зовнішніх мереж водопостачання та теплопостачання КЗО „Нікопольська загальноосвітня санаторна школа-інтернат І-ІІІ ступенів „Гармонія” Дніпропетровської обласної ради” за адресою: Дніпропетровська область, м. Нікополь, вул. Бориса Мозолевського, 30. Коригування 2020 р.</t>
  </si>
  <si>
    <t>Капітальний ремонт приміщень для маломобільних груп вихованців в реабілітаційному відділенні спального корпусу КЗО  „Багатопрофільний навчально-реабілітаційний центр № 6” ДОР” за адресою: 49127, м. Дніпро, вул. 20-річчя Перемоги, 30</t>
  </si>
  <si>
    <t>Капітальний ремонт службових приміщень „Прибудови” КЗО „Криворізький ліцей-інтернат з посиленою військово-фізичною підготовкою” ДОР”, розташованого за адресою: вул. Ярослава Мудрого, буд. 81, м. Кривий Ріг, Дніпропетровська обл.</t>
  </si>
  <si>
    <t>Капітальний ремонт фасаду з утепленням будівлі навчального корпусу №2 КПНЗ “Дніпропетровський обласний центр науково-технічної творчості та інформаційних технологій учнівської молоді” за адресою Дніпропетровська область, м. Дніпро, вул.Ульянова, 4</t>
  </si>
  <si>
    <t>2019 – 2021</t>
  </si>
  <si>
    <t>Капітальний ремонт мережі внутрішнього пожежогасіння, автоматичної пожежної сигналізації, захисту від блискавки будівлі  КСНЗСП  „ДВУФК” ДОР” по вул. Гладкова, 39 у м. Дніпро. Коригування</t>
  </si>
  <si>
    <t>Капітальний ремонт будівлі „літ.А-3” КОМУНАЛЬНОГО ЗАКЛАДУ ВИЩОЇ ОСВІТИ „ДНІПРОВСЬКА АКАДЕМІЯ НЕПЕРЕРВНОЇ ОСВІТИ” ДНІПРОПЕТРОВСЬКОЇ ОБЛАСНОЇ РАДИ” за адресою: м. Дніпро, вул.Володимира Антоновича, 70</t>
  </si>
  <si>
    <t>Отримання сертифікату відповідності закінченого будівництвом об’єкту: Капітальний ремонт приміщень 5 та 6 поверхів гуртожитку КЗВО „ДАНО” ДОР” за адресою: м. Дніпро, вул. Володимира Антоновича, 70. Коригування.</t>
  </si>
  <si>
    <t>2017 – 2021</t>
  </si>
  <si>
    <t>Капітальний ремонт покрівлі учбового корпусу„ за адресою: м. Кривий Ріг, вул. Кропивницького, 21а</t>
  </si>
  <si>
    <t>0617320</t>
  </si>
  <si>
    <t>0817320</t>
  </si>
  <si>
    <t>1017320</t>
  </si>
  <si>
    <t>Реконструкція насосної станції №3 ДМП ВКГ "Дніпро-Західний Донбас"</t>
  </si>
  <si>
    <t xml:space="preserve">Реконструкція водоводів №2, №3 комунального підприємства Дніпропетровської обласної ради "Аульський водовід", ПК-325 </t>
  </si>
  <si>
    <t>Вільногірська міська територіальна громада</t>
  </si>
  <si>
    <t>Жовтоводська міська територіальна громада</t>
  </si>
  <si>
    <t xml:space="preserve">Капітальний ремонт елементів благоустрою по вул. Хмельницького з відновленням дорожнього покриття від вул. Горького до вул. Маяковського м. Жовті Води Дніпропетровської області </t>
  </si>
  <si>
    <t xml:space="preserve">Благоустрій з влаштування трамвайних колій "площі Домнобудівниців-Кривий Ріг - Головний" на ділянці між вул. Серафимовича та вул. Залізничників у Довгинцівському районі м. Кривого Рогу Дніпропетровської області </t>
  </si>
  <si>
    <t>Реконструкція скверу ім. Т.Г.Шевченко в м. Марганець Дніпропетровської області. Коригування</t>
  </si>
  <si>
    <t>Павлоградська міська територіальна громада</t>
  </si>
  <si>
    <t>Реконструкція бульвару Козацької Слави в  м. Павлоград</t>
  </si>
  <si>
    <t xml:space="preserve">Реконструкція парку Гірників по вул. І.Малки в м.Покров Дніпропетровської області </t>
  </si>
  <si>
    <t>Синельниківська міська територіальна громада</t>
  </si>
  <si>
    <t>Благоустрій території паркової зони в районі вул. Миру в м. Синельникове Дніпропетровської області – капітальний ремонт</t>
  </si>
  <si>
    <t>Васильківська селищна теріторіальна громада</t>
  </si>
  <si>
    <t xml:space="preserve">Реконструкція центрального парку в селищі Васильківка Васильківського району Дніпропетровської області </t>
  </si>
  <si>
    <t>Новоолександрівська сільська теріторіальна громада</t>
  </si>
  <si>
    <t xml:space="preserve">Реконструкція системи водопостачання с.Майорка Дніпропетровського району </t>
  </si>
  <si>
    <t>2017-2020</t>
  </si>
  <si>
    <t>Покровська селищна теріторіальна громада</t>
  </si>
  <si>
    <t>Благоустрій території паркової зони в смт Покровське Покровського району Дніпропетровської області – капітальний ремонт</t>
  </si>
  <si>
    <t>Слобожанська селищна теріторіальна громада</t>
  </si>
  <si>
    <t>Благоустрій території паркової зони селища Слобожанське Дніпровського району Дніпропетровської області – капітальний ремонт</t>
  </si>
  <si>
    <t>Софіївська селищна теріторіальна громада</t>
  </si>
  <si>
    <t>Капітальний ремонт бульвару Шевченка в смт Софіївка Софіївського району Дніпропетровської області</t>
  </si>
  <si>
    <t>Царичанська селищна теріторіальна громада</t>
  </si>
  <si>
    <t>Реконструкція центральної площі та паркової зони в смт Царичанка Царичанського району Дніпропетровської області</t>
  </si>
  <si>
    <t>Червоногригорівська селищна теріторіальна громада</t>
  </si>
  <si>
    <t>Нове будівництво водоочисної станції з південної сторони с. Борисівка Нікопольського району Дніпропетровської області</t>
  </si>
  <si>
    <t>Нове будівництво системи водопостачання для  с. Борисівка та с. Дмитрівка Нікопольського району Дніпропетровської області</t>
  </si>
  <si>
    <t xml:space="preserve">1217360 </t>
  </si>
  <si>
    <t>1217363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</si>
  <si>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</si>
  <si>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</si>
  <si>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напірного каналізаційного колектору від КНС  в с. Олександрівка Дніпропетровського району</t>
  </si>
  <si>
    <t>Дніпровська міська теріторіальна громада</t>
  </si>
  <si>
    <t>Автомобільна дорога на ділянці від вул. Кайдацький шлях до автомобільної дороги Київ-Луганськ-Ізварине,  м. Дніпро -- будівництво</t>
  </si>
  <si>
    <t>Нове будівництво автодороги від мкр-ну Сонячний до вул. Спаської у м. Кривий Ріг Дніпропетровської області</t>
  </si>
  <si>
    <t xml:space="preserve">Капітальний ремонт дороги на проспекті 200-річчя Кривого Рогу від площі 30-річчя Перемоги до вул. Спаської в Саксаганському районі м. Кривий Ріг Дніпропетровської області </t>
  </si>
  <si>
    <t xml:space="preserve"> Капітальний ремонт дороги по вул. Едуарда Фукса (від проспекту 200-річчя Кривого Рогу до вулиці Січеславска) в м. Кривий Ріг Дніпропетровська область</t>
  </si>
  <si>
    <t>Криворізький район</t>
  </si>
  <si>
    <t>Капітальний ремонт автомобільної дороги загального користування місцевого значення С040518 Новопетрівка - Новоганнівка - Лозуватка  у Криворізькому районі Дніпропетровської області</t>
  </si>
  <si>
    <t>Капітальний ремонт автомобільної дороги загального користування місцевого значення О040507 Тернівка-Софіївка - /Кривий Ріг - станція Гейківка/ у Криворізькому районі Дніпропетровської області</t>
  </si>
  <si>
    <t>Капітальний ремонт автомобільної дороги загального користування місцевого значення О041803 Братське - Софіївка - /Н-11/ у Софіївському районі Дніпропетровської області</t>
  </si>
  <si>
    <t>Капітальний ремонт мосту на км 5+511 автомобільної дороги загального користування місцевого значення С040708 Вишневе – /Т-04-10/  Магдалинівського району Дніпропетровської області</t>
  </si>
  <si>
    <t>Капітальний ремонт автомобільної дороги загального користування місцевого значення С041030 Піщанка - Новоселівка - Соколове Новомосковського району Дніпропетровської області</t>
  </si>
  <si>
    <t>Капітальний ремонт мосту С041917 Мирове – Топила – Весела Федорівка на км 0+976 Нікопольського району Дніпропетровської області</t>
  </si>
  <si>
    <t>Капітальний ремонт мосту С040915 Миронівка – Шолохове на км 2+868 Нікопольського району Дніпропетровської області</t>
  </si>
  <si>
    <t>Павлоградский район</t>
  </si>
  <si>
    <t>Капітальний ремонт мосту на км 15+013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</t>
  </si>
  <si>
    <t>Капітальний ремонт мосту на км 16+000 автомобільної дороги загального користування місцевого значення О041106 Зелене – Богданівка – Богуслав Павлоградського району Дніпропетровської області</t>
  </si>
  <si>
    <t>Капітальний ремонт шляхопроводу на ділянці км 3+529 автомобільної дороги загального користування місцевого значення О041706/Н-08/ – Микільське-на-Дніпрі Солонянського району Дніпропетровської області</t>
  </si>
  <si>
    <t>Синельниківський район</t>
  </si>
  <si>
    <t>Капітальний ремонт дорожнього покриття проїжджої частини по вул. Шкільна в м. Першотравенськ Дніпропетровської області</t>
  </si>
  <si>
    <t>Капітальний ремонт автомобільної дороги загального користування місцевого значення О041301 Петропавлівка - Роздори у Петропавлівському районі Дніпропетровської області</t>
  </si>
  <si>
    <t>1217640</t>
  </si>
  <si>
    <t>7640</t>
  </si>
  <si>
    <t>0470</t>
  </si>
  <si>
    <t>Заходи з енергозбереження</t>
  </si>
  <si>
    <t>Комплексна термомодернізація будівлі КЗ "Дніпропетровська міська дитяча клінічна лікарня № 1 - Дніпропетровської обласної ради" у м. Дніпро ‒ реконструкція ( у т. ч. ПКД та експертиза)</t>
  </si>
  <si>
    <t>Капітальний ремонт будівлі КЗ освіти "Навчально-виховний комплекс № 104" "Середня загальноосвітня школа - дошкільний навчальний заклад ( ясла-садок)" Дніпровської міської ради, м. Дніпро, вул. Ясенова, 65, Дніпропетровська область ( у т.ч. ПКД)</t>
  </si>
  <si>
    <t>Капітальний ремонт з утепленням фасаду будівлі КСНЗСП “ДВУФК” ДОР” за адресою: вулиця Гладкова,  39, м.Дніпро, 49033</t>
  </si>
  <si>
    <t>Реконструкція комунального закладу "Середня загальноосвітня школа №20 ім. О.І. Стовби" Кам'янської міської ради за адресою: вул. Стовби, 2, м. Кам'янське ( І черга) ( у т.ч. ПКД)</t>
  </si>
  <si>
    <t xml:space="preserve">Капітальний ремонт ЗОШ № 9, м. Марганець, кв. Ювілейний, 16 ( у т.ч. ПКД) </t>
  </si>
  <si>
    <t xml:space="preserve">Реконструкція стадіону ЗОШ № 7, м. Марганець, вул. Долгова, 1  ( у т.ч. ПКД) </t>
  </si>
  <si>
    <t xml:space="preserve">Будівництво КДНЗ (ясел-садка) "Світанок" за адресою: м. Нікополь, перехрестя вул. Першотравнева та вул. 8 Березня ( у т.ч. ПКД) </t>
  </si>
  <si>
    <t>Покровська міськоа територіальна громада</t>
  </si>
  <si>
    <t>Реконструкція стадіону НВК №1 по вул. Центральній, 35, м. Покров ( у т.ч. ПКД)</t>
  </si>
  <si>
    <t>Реконструкція стадіону загальноосвітньої школи І – ІІІ ступенів № 1 по вул. Б.Хмельницького, 106 в м. Апостолове Дніпропетровської області ( у т.ч. ПКД)</t>
  </si>
  <si>
    <t>Божедарівська селищна територіальна громада</t>
  </si>
  <si>
    <t>Капітальний ремонт КЗО “Божедарівська середня загальноосвітня школа І – ІІІ ступенів” Криничанської районної ради (чотири філії) вул. Лагерна, 14-Б, смт Щорськ, Криничанський район, Дніпропетровська область ( у т.ч. ПКД)</t>
  </si>
  <si>
    <t>Капітальний ремонт внутрішніх приміщень КЗО "Божедарівська середня загальноосвітня школа І-ІІІ ступенів" Криничанської районної ради (чотири філії) вул. Лагерна, 14-Б, смт Щорськ, Криничанський район, Дніпропетровська область ( у т.ч. ПКД)</t>
  </si>
  <si>
    <t>Реконструкція стадіону КЗО “Божедарівська середня загальноосвітня школа І – ІІІ ступенів” Криничанської районної ради (чотири філії), вул. Лагерна, 14-Б, смт Щорськ, Криничанський район, Дніпропетровська область (у  т. ч. ПКД)</t>
  </si>
  <si>
    <t>Реконструкція стадіону НВК №1 ім.Коцюбинського смт Васильківка Васильківського району Дніпропетровської області (у т.ч. ПКД)</t>
  </si>
  <si>
    <t>Верхівцевська міська територіальна громада</t>
  </si>
  <si>
    <t>Технічне переоснащення котельні КЗ "Верхівцевська СЗШ № 2 І-ІІІ ст." за адресою: вул. Зелена,3, м. Верхівцево Верхньодніпровського району Дніпропетровської області ( у т.ч. ПКД)</t>
  </si>
  <si>
    <t>Реконструкція комунального закладу Верхівцевський НВК “Середня загальноосвітня школа №1– дошкільний навчальний заклад” Верхньодніпровської районної ради (ІІ черга), ( у т.ч. ПКД)</t>
  </si>
  <si>
    <t xml:space="preserve">Реконструкція Комунального дитячого закладу оздоровлення та відпочинку Дніпровського району "Ювілейний" </t>
  </si>
  <si>
    <t>Карпівська сільська територіальна громада</t>
  </si>
  <si>
    <t>Реконструкція стадіону опорної КЗ “Карпівська середня загальноосвітня школа І – ІІІ ступенів” по вул. Молодіжна, 52 в с. Карпівка Широківського району  Дніпропетровської області ( у т.ч. ПКД)</t>
  </si>
  <si>
    <t>Капітальний ремонт покрівлі КЗ "Лихівський опорний заклад загальної середньої освіти I-III ступенів Лихівської селищної ради" за адресою: вул. Миру, 8 у смт. Лихівка, П'ятихатського району, Дніпропетровської області</t>
  </si>
  <si>
    <t>Лозуватівська сільська територіальна громада</t>
  </si>
  <si>
    <t>Реконструкція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</si>
  <si>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Реконструкція стадіону КНЗ "Лозуватська загальноосвітня школа І-ІІІ ступенів № 1 імені Т.Г. Шевченка" за адресою: вул. Миру, 1б, с. Лозуватка Криворізького району Дніпропетровської області ( у т.ч. ПКД)</t>
  </si>
  <si>
    <t>Нове будівництво закладу дошкільної освіти ясла - садок №1 "Сонечко"  Петриківської селищної ради на 250 місць за адресою: Дніпропетровська область, Дніпровський район, смт Петриківка, вул. Гончара в районі будинку 3 ( у т.ч. ПКД)</t>
  </si>
  <si>
    <t>Нове будівництво корпусу школи Єлизаветівського закладу  загальної середньої освіти Петриківської селищної ради за адресою: Дніпропетровська область, Дніпровський район, с. Єлизаветівка, вулиця Центральна площа, в районі будинку 3 ( у т.ч. ПКД)</t>
  </si>
  <si>
    <t>Реконструкція топочної будинку культури для теплопостачання  дитячого садку і сільської ради  с. Чкалове Нікопольського району Дніпропетровської області". Коригування ( у т.ч. ПКД)</t>
  </si>
  <si>
    <t>Реконструкція будівлі дитячого садка в с. Чкалове Нікопольського району Дніпропетровської області" (коригування), (у  т. ч. ПКД)</t>
  </si>
  <si>
    <t>2015-2021</t>
  </si>
  <si>
    <t>Реконструкція стадіону КЗ освіти  "НВК "ЗОШ І-ІІІ ступенів №1- Покровський ліцей", смт Покровське, Покровського району Дніпропетровської області ( у т.ч. ПКД)</t>
  </si>
  <si>
    <t>Сурсько-Литовська сільська територіальна громада</t>
  </si>
  <si>
    <t>Капітальний ремонт Сурсько-Литовської середньої школи Дніпровського району Дніпропетровської області (у т.ч. ПКД)</t>
  </si>
  <si>
    <t>Реконструкція стадіону Томаківської  ЗОШ I-III ступенів №1 по вул. Ватутіна, 7 в смт Томаківка ( у т.ч. ПКД)</t>
  </si>
  <si>
    <t>Червоногригорівська селищна територіальна громада</t>
  </si>
  <si>
    <t>Будівництво ДНЗ на 115 міст в смт. Червоногригорівка Нікопольського району ( у т.ч. ПКД)</t>
  </si>
  <si>
    <t>Реконструкція головного корпусу КЗ  “Дніпропетровська міська лікарня № 15" ДОР" під КЗ “Обласний центр поліативної та хоспісної допомоги"  по вул. Перемоги, 113  м. Дніпро ( у т.ч. ПКД)</t>
  </si>
  <si>
    <t>Реконструкція відділення постінтенсивного догляду та виходжування новонароджених КЗ "Дніпропетровський обласний перинатальний центр зі стаціонаром" ДОР по вул. Космічна, 17 в м. Дніпропетровськ. Коригування ( у т.ч. ПКД)</t>
  </si>
  <si>
    <t>2013-2021</t>
  </si>
  <si>
    <t>Капітальний ремонт будівлі харчоблоку з господарськими спорудами КЗ "Дніпропетровський спеціалізований клінічний медичний центр матері та дитини ім.проф. М.Ф.Руднєва" за адресою пр.Пушкіна, 26, м. Дніпро</t>
  </si>
  <si>
    <t>Реконструкція частини хірургічного корпусу КНП "КЛШМД" ДМР по вул. Володимира Антоновича, 65 у м. Дніпрі під операційний блок та відділення інтенсивної терапії політравми</t>
  </si>
  <si>
    <t>Реконструкція будівель Комунального закладу "Дніпровська міська дитяча клінічна лікарня №6" Дніпровської міської ради по вул. Караваєва, 68 у м. Дніпрі. II черга. Корпус №2 - інфекційний</t>
  </si>
  <si>
    <t>Реконструкція частини будівлі терапевтичного корпусу КЗ "Дніпровське КОШМД" по вул. Володимира Антоновича, 65 у м. Дніпрі під Центр гострої кардіоваскулярної та цереброваскулярної патології</t>
  </si>
  <si>
    <t>Реконструкція інженерних мереж Комунального закладу "Дніпровська міська дитяча клінічна лікарня №6" Дніпровської міської ради по вул. Караваєва, 68 у м. Дніпрі</t>
  </si>
  <si>
    <t xml:space="preserve">Реконструкція будівлі головного корпусу (блоки № 1,2,3) КЗ “ДОДКЛ” ДОР” по вул. Космічній, 13 м. Дніпро, в межах землекористування ( у т.ч. ПКД) </t>
  </si>
  <si>
    <t>2016-2022</t>
  </si>
  <si>
    <t xml:space="preserve">Капітальний ремонт будівлі нового хірургічного корпусу комунального закладу “Дніпропетровська обласна клінічна лікарня ім. І. І. Мечникова” з утепллюванням фасаду та підсиленням опорних ділянок спирання плит перекриття по блокам “А” і “Д”. Коригування ( у т.ч. ПКД) </t>
  </si>
  <si>
    <t xml:space="preserve">Капітальний ремонт хірургічного корпусу Комунального підприємства "Дніпропетровська обласна клінічна  лікарня ім.І.І. Мечникова" Дніпропетровської обласної ради" за адресою: м. Дніпро, пл.Соборна,14  ( у т.ч. ПКД) </t>
  </si>
  <si>
    <t xml:space="preserve">Реконструкція з розширенням комунального підприємства  "Криворізький онкологічний диспансер" Дніпропетровської обласної ради  за адресою:  вул. Дніпровське шосе, будинок 41, м. Кривий Ріг, Дніпропетровська область, 50048 ( у т.ч. ПКД) </t>
  </si>
  <si>
    <t>Реконструкція будівлі гуртожитку під амбулаторію ЗПСМ по вул. Гагаріна, 17 в с. Червоне Криворізького району Дніпропетровської області ( у т.ч. ПКД)</t>
  </si>
  <si>
    <t>Капітальний ремонт будівлі амбулаторії загальної практики сімейної медицини по вул. Центральна, 7, в с. Сурсько - Литовське Дніпровського району Дніпропетровської області</t>
  </si>
  <si>
    <t>Грушівська сільська  територіальна громада</t>
  </si>
  <si>
    <t xml:space="preserve">Капітальний ремонт будинку культури за адресою: 53850, Дніпропетровська область, Апостолівський район, с.Грушівка , вул. Олександра Довженка, 37 </t>
  </si>
  <si>
    <t>Новоолександрівська сільська  територіальна громада</t>
  </si>
  <si>
    <t>Будівництво будинку культури в с. Новоолександрівка по вул. Парковій, 1-К  Дніпровського району Дніпропетровської області ( у т.ч. ПКД)</t>
  </si>
  <si>
    <t>Будівництво музейного комплексу “Музей історії Петриківського розпису та народних ремесел" за адресою: Дніпропетровська область, Дніпровський район смт Петриківка, проспект Петра Калнишевського, 36А  ( у т.ч. ПКД)</t>
  </si>
  <si>
    <t>Реконструкція системи теплопостачання стадіону “Трудові резерви”, м. Дніпро. Збільшення потужності ( у т.ч. ПКД)</t>
  </si>
  <si>
    <t>Реконструкція існуючих міні-футбольних майданчиків № 2,4,5 на спортивному комплексі "Олімпійські резерви" КСНЗСП "ДВУФК" ДОР" за адресою: пр. Богдана Хмельницького, 29А у м. Дніпро ( у т.ч. ПКД)</t>
  </si>
  <si>
    <t>Реконструкція універсального видовищно-спортивного палацу "Метеор" за адресою: вул. Макарова, 27-А, м. Дніпро ( у т.ч. ПКД)</t>
  </si>
  <si>
    <t>Тернівська міська територіальна громада</t>
  </si>
  <si>
    <t>Капітальний ремонт КЗ "Дитячо-юнацька спортивна школа "Темп" м. Тернівка ( у т.ч. ПКД)</t>
  </si>
  <si>
    <t>Реконструкція комунального закладу спорткомплекс "Дніпровець" за адресою: вул. Набережна, 1 в,   сел. Дніпровське Верхньодніпровський район ( у т.ч. ПКД)</t>
  </si>
  <si>
    <t>Магдалинівська селищна територіальна громада</t>
  </si>
  <si>
    <t>Реконструкція футбольного поля на території спортивного комплексу "Мрія" по вул. Центральній, 1-Б в смт Магдалинівка Магдалинівського району Дніпропетровської області  (у  т. ч. ПКД)</t>
  </si>
  <si>
    <t>Покровська селищна територіальна громада</t>
  </si>
  <si>
    <t>Реконструкція будівлі КЗ “Покровська дитячо-юнацька спортивна школа” Покровської районної ради Дніпропетровської області ( у т.ч. ПКД)</t>
  </si>
  <si>
    <t>Софіївська селищна  територіальна громада</t>
  </si>
  <si>
    <t xml:space="preserve">Реконструкція комплексу Софіївської районної дитячо-юнацької спортивної школи по вул. Карпенка, 15, в смт Софіївка Софіївського району Дніпропетровської області </t>
  </si>
  <si>
    <t>Царичанська селищна територіальна громада</t>
  </si>
  <si>
    <t>Реконструкція стадіону "Діброва" в смт Царичанка Царичанського району</t>
  </si>
  <si>
    <t>Реконструкція глядацьких трибун з улаштуванням навісу стадіону "Діброва" за адресою: Дніпропетровська обл., Царичанський район, смт. Царичанка, вул. Царичанська, 42-В ( у т.ч. ПКД)</t>
  </si>
  <si>
    <t>Червоногригорівська селищна  територіальна громада</t>
  </si>
  <si>
    <t xml:space="preserve">Будівництво стадіону в с. Придніпровське Нікопольського району Дніпропетровської області </t>
  </si>
  <si>
    <t>1517340</t>
  </si>
  <si>
    <t>Проектування, реставрація та охорона пам’яток архітектури</t>
  </si>
  <si>
    <t xml:space="preserve">Троїцький собор в м. Новомосковську – реставрація. Коригування </t>
  </si>
  <si>
    <t>2012-2021</t>
  </si>
  <si>
    <t>Реконструкція адміністративної будівлі під центр надання адміністративних послуг у форматі "Прозорий офіс" за адресою: м. Дніпро, просп. Слобожанський, 8</t>
  </si>
  <si>
    <t>Петропавлівська селищна територіальна громада</t>
  </si>
  <si>
    <t>Капітальний ремонт Петропавлівської ЗОШ №2 смт Петропавлівка Петропавлівського району Дніпропетровської області ( у т.ч. ПКД)</t>
  </si>
  <si>
    <t>Реконструкція першого поверху терапевтичного корпусу під відділення невідкладної (екстреної) медичної допомоги КЗ  "Дніпропетровське клінічне об'єднання швидкої медичної допомоги" Дніпропетровської обласної ради" по вул. Свердлова, 65 м. Дніпропетровську ( у т.ч. ПКД)</t>
  </si>
  <si>
    <t>Реконструкція нежитлового приміщення КЗ "Дніпровський центр первинної медико-санітарної допомоги №2" за адресою: вул.Козака Мамая, 26, м.Дніпро, під розміщення амбулаторії загальної практики сімейної медицини  ( у т.ч.ПКД)</t>
  </si>
  <si>
    <t>Реконструкція нежитлового приміщення КЗ "Дніпровський центр первинної медико-санітарної допомоги №7" за адресою: м. Дніпро, вул. Надії Алексєєнко, 106, під розміщення амбулаторії загальної практики сімейної медицини</t>
  </si>
  <si>
    <t>Реконструкція першого поверху головного корпусу стаціонару під відділення  невідкладної (екстреної) допомоги та діагностичного відділення, розташованого за адресою: м. Павлоград, вул. Дніпровська №541 ( у т.ч. ПКД)</t>
  </si>
  <si>
    <t>Реконструкція комунального закладу "Дошкільний навчальний заклад (ясла-садок) – центр розвитку дитини №27 "Орлятко" Кам’янської міської ради за адресою: просп.Наддніпрянський, 5 ( у т.ч. ПКД)</t>
  </si>
  <si>
    <t xml:space="preserve">Капітальний ремонт фасаду з встановленням енергозберігаючих вікон та теплоізоляцією зовнішніх стін будівлі комунального закладу “Нікопольська середня загальноосвітня школа I—III ступеня № 10” за адресою:вул. Некрасова, 43а, м. Нікополь, Дніпропетровської області </t>
  </si>
  <si>
    <t>Школа №2 смт Межова Дніпропетровської області - реконструкція. Коригування III, (у  т. ч. ПКД)</t>
  </si>
  <si>
    <t>Софіївська селищна об'єднана територіальна громада</t>
  </si>
  <si>
    <t xml:space="preserve">Капітальний ремонт (санація) будівель дитячого дошкільного навчального закладу № 1 “Чайка”, за адресою: провул. Больничний, 13 , смт Софіївка, Софіївського району, Дніпропетровської області </t>
  </si>
  <si>
    <t xml:space="preserve">Капітальний ремонт (санація) будівель дитячого дошкільного навчального закладу № 2 “Ромашка”, за адресою: вул. Шкільна, 19Б, смт Софіївка, Софіївського району, Дніпропетровської області </t>
  </si>
  <si>
    <t>Капітальний ремонт (санація) будівель дитячого дошкільного навчального закладу № 3 “Берізка”, за адресою: вул. Молодіжна, 7, смт Софіївка, Софіївського району, Дніпропетровської області</t>
  </si>
  <si>
    <t>1517370</t>
  </si>
  <si>
    <t>7370</t>
  </si>
  <si>
    <t>Реалізація інших заходів щодо соціально-економічного розвитку територій</t>
  </si>
  <si>
    <t>Будівництво (добудова) комплексу “Центр високих технологій ракетно-космічної галузі та виховання і підготовки наукових та інженерних кадрів у м. Дніпропетровську" під експозиційно-інформаційний виставочний комплекс за адресою: Дніпропетровська область м. Дніпро, вул. Січеславська Набережна, в районі будинку 14 ( у т.ч. ПКД)</t>
  </si>
  <si>
    <t>Будівництво споруди зупиночного комплексу транспортної інфраструктури, м. Дніпро ( у т.ч. ПКД)</t>
  </si>
  <si>
    <t>Капітальний ремонт  злітно-посадкової смуги КП "Міжнародний аеропорт, м. Кривий Ріг" ( у т.ч. ПКД)</t>
  </si>
  <si>
    <t>Нове будівництво об’єкта монументального мистецтва (стели з державною символікою) за адресою: Дніпропетровська область, м. Кривий Ріг в районі проспекту Металургів (у т.ч. ПКД)</t>
  </si>
  <si>
    <t xml:space="preserve">Розробка проектно-кошторисної документації "Заміна гідродинамічних котлів на електричні котли в приміщенні котельної, розташованої в будівлі  КЗК "Дніпропетровський національний історичний музей  ім. Д.І.Яворницького" ДОР" за адресою: просп. Д. Яворницького, 18, м. Дніпро" </t>
  </si>
  <si>
    <t>Реконструкція будівлі КЗ „Дніпропетровська обласна клінічна офтальмологічна лікарня” в комплексі забудови пл. Жовтнева, 14, м. Дніпропетровськ ( I черга)  ( у т.ч. ПКД)</t>
  </si>
  <si>
    <r>
      <t>Капітальний ремонт покрівлі корпусів "А-2" та "А</t>
    </r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>-3" Комунального закладу "Панасівський геріатричний пансіонат" Дніпропетровської обласної ради за адресою: Дніпропетровська обл., Новомосковський р-н, с. Панасівка, вул. Північна, 36</t>
    </r>
  </si>
  <si>
    <t>Реставрація з пристосуванням будівлі комунального підприємства "Дніпропетровська філармонія імені Л.Б.Когана" Дніпропетровської обласної ради (об'єкту культурної спадщини національного значення охор. № 1075), розташованого за адресою: м.Дніпро, вул. Воскресенська, 6 ( у т.ч. ПКД)</t>
  </si>
  <si>
    <t>Будівництво нової ділянки трамвайної колії  від станції "Зарічна" лінії швидкісного трамваю до залізничної станції "Рокувата" в м. Кривий Ріг Дніпропетровської області  (у т.ч. ПКД)</t>
  </si>
  <si>
    <t>Зміни до розподілу коштів бюджету розвитку на здійснення заходів на будівництво, реконструкцію і реставрацію, капітальний ремонт об’єктів виробничої, комунікаційної та соціальної інфраструктури за об’єктами у 2021 році</t>
  </si>
  <si>
    <t>Будівництво об’єктів соціально-культурного призначення</t>
  </si>
  <si>
    <t>Будівництво об’єктів житлово-комунального господарства</t>
  </si>
  <si>
    <t>Реконструкція спортивного комплексу „Металург” комунального позашкільного навчального закладу „Дитячо-юнацька спортивна школа № 1” Криворізької міської ради</t>
  </si>
  <si>
    <t>Виконання інвестиційних проектів в рамках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„Поліпшення охорони здоров’я на службі у людей”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</si>
</sst>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7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sz val="12"/>
      <name val="Arial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rgb="FF7030A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1" applyNumberFormat="0" applyAlignment="0" applyProtection="0"/>
    <xf numFmtId="0" fontId="4" fillId="21" borderId="2" applyNumberFormat="0" applyAlignment="0" applyProtection="0"/>
    <xf numFmtId="0" fontId="9" fillId="21" borderId="1" applyNumberFormat="0" applyAlignment="0" applyProtection="0"/>
    <xf numFmtId="0" fontId="19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>
      <alignment vertical="top"/>
    </xf>
    <xf numFmtId="0" fontId="18" fillId="0" borderId="3" applyNumberFormat="0" applyFill="0" applyAlignment="0" applyProtection="0"/>
    <xf numFmtId="0" fontId="6" fillId="0" borderId="4" applyNumberFormat="0" applyFill="0" applyAlignment="0" applyProtection="0"/>
    <xf numFmtId="0" fontId="16" fillId="22" borderId="5" applyNumberFormat="0" applyAlignment="0" applyProtection="0"/>
    <xf numFmtId="0" fontId="17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2" fillId="0" borderId="0"/>
    <xf numFmtId="0" fontId="2" fillId="0" borderId="0"/>
    <xf numFmtId="0" fontId="11" fillId="0" borderId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23" borderId="6" applyNumberFormat="0" applyFont="0" applyAlignment="0" applyProtection="0"/>
    <xf numFmtId="0" fontId="1" fillId="23" borderId="6" applyNumberFormat="0" applyFont="0" applyAlignment="0" applyProtection="0"/>
    <xf numFmtId="0" fontId="2" fillId="23" borderId="6" applyNumberFormat="0" applyFont="0" applyAlignment="0" applyProtection="0"/>
    <xf numFmtId="0" fontId="11" fillId="0" borderId="0"/>
    <xf numFmtId="0" fontId="18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8" xfId="0" applyFont="1" applyFill="1" applyBorder="1"/>
    <xf numFmtId="0" fontId="23" fillId="0" borderId="0" xfId="0" applyNumberFormat="1" applyFont="1" applyFill="1" applyAlignment="1" applyProtection="1">
      <alignment horizontal="center" vertical="top"/>
    </xf>
    <xf numFmtId="0" fontId="23" fillId="0" borderId="0" xfId="0" applyNumberFormat="1" applyFont="1" applyFill="1" applyAlignment="1" applyProtection="1">
      <alignment vertical="top"/>
    </xf>
    <xf numFmtId="49" fontId="23" fillId="0" borderId="0" xfId="0" applyNumberFormat="1" applyFont="1" applyFill="1" applyAlignment="1" applyProtection="1">
      <alignment horizontal="center" vertical="center"/>
    </xf>
    <xf numFmtId="0" fontId="23" fillId="0" borderId="0" xfId="0" applyFont="1" applyFill="1"/>
    <xf numFmtId="3" fontId="23" fillId="0" borderId="0" xfId="0" applyNumberFormat="1" applyFont="1" applyFill="1" applyAlignment="1" applyProtection="1">
      <alignment vertical="top"/>
    </xf>
    <xf numFmtId="0" fontId="2" fillId="0" borderId="0" xfId="0" applyFont="1" applyFill="1"/>
    <xf numFmtId="0" fontId="29" fillId="0" borderId="8" xfId="0" applyFont="1" applyFill="1" applyBorder="1"/>
    <xf numFmtId="0" fontId="30" fillId="0" borderId="0" xfId="0" applyFont="1" applyFill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right" vertical="center"/>
    </xf>
    <xf numFmtId="49" fontId="35" fillId="0" borderId="0" xfId="82" applyNumberFormat="1" applyFont="1" applyFill="1" applyAlignment="1">
      <alignment horizontal="center" vertical="center"/>
    </xf>
    <xf numFmtId="164" fontId="32" fillId="0" borderId="0" xfId="82" applyNumberFormat="1" applyFont="1" applyFill="1" applyAlignment="1">
      <alignment horizontal="right" vertical="center"/>
    </xf>
    <xf numFmtId="49" fontId="31" fillId="0" borderId="0" xfId="82" applyNumberFormat="1" applyFont="1" applyFill="1" applyAlignment="1">
      <alignment horizontal="center" vertical="center"/>
    </xf>
    <xf numFmtId="3" fontId="23" fillId="0" borderId="0" xfId="82" applyNumberFormat="1" applyFont="1" applyFill="1" applyAlignment="1">
      <alignment horizontal="right" vertical="center"/>
    </xf>
    <xf numFmtId="4" fontId="32" fillId="0" borderId="0" xfId="82" applyNumberFormat="1" applyFont="1" applyFill="1" applyBorder="1" applyAlignment="1">
      <alignment horizontal="right" vertical="center"/>
    </xf>
    <xf numFmtId="164" fontId="32" fillId="0" borderId="0" xfId="82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 applyProtection="1">
      <alignment vertical="center" wrapText="1"/>
    </xf>
    <xf numFmtId="0" fontId="24" fillId="0" borderId="0" xfId="0" applyNumberFormat="1" applyFont="1" applyFill="1" applyAlignment="1" applyProtection="1">
      <alignment vertical="center" wrapText="1"/>
    </xf>
    <xf numFmtId="0" fontId="2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 wrapText="1"/>
    </xf>
    <xf numFmtId="49" fontId="21" fillId="0" borderId="9" xfId="0" applyNumberFormat="1" applyFont="1" applyFill="1" applyBorder="1" applyAlignment="1">
      <alignment horizontal="center" vertical="center" wrapText="1"/>
    </xf>
    <xf numFmtId="49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164" fontId="26" fillId="0" borderId="9" xfId="74" applyNumberFormat="1" applyFont="1" applyFill="1" applyBorder="1" applyAlignment="1">
      <alignment horizontal="center" vertical="center"/>
    </xf>
    <xf numFmtId="3" fontId="21" fillId="0" borderId="9" xfId="74" applyNumberFormat="1" applyFont="1" applyFill="1" applyBorder="1" applyAlignment="1">
      <alignment horizontal="center" vertical="center"/>
    </xf>
    <xf numFmtId="4" fontId="20" fillId="0" borderId="9" xfId="74" applyNumberFormat="1" applyFont="1" applyFill="1" applyBorder="1" applyAlignment="1">
      <alignment horizontal="center" vertical="center"/>
    </xf>
    <xf numFmtId="164" fontId="21" fillId="0" borderId="9" xfId="74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justify" vertical="center" wrapText="1"/>
    </xf>
    <xf numFmtId="3" fontId="20" fillId="0" borderId="9" xfId="74" applyNumberFormat="1" applyFont="1" applyFill="1" applyBorder="1" applyAlignment="1">
      <alignment horizontal="center" vertical="center"/>
    </xf>
    <xf numFmtId="164" fontId="20" fillId="0" borderId="9" xfId="74" applyNumberFormat="1" applyFont="1" applyFill="1" applyBorder="1" applyAlignment="1">
      <alignment horizontal="center" vertical="center"/>
    </xf>
    <xf numFmtId="3" fontId="22" fillId="0" borderId="9" xfId="0" applyNumberFormat="1" applyFont="1" applyFill="1" applyBorder="1" applyAlignment="1">
      <alignment horizontal="justify" vertical="center" wrapText="1"/>
    </xf>
    <xf numFmtId="3" fontId="28" fillId="0" borderId="9" xfId="74" applyNumberFormat="1" applyFont="1" applyFill="1" applyBorder="1" applyAlignment="1">
      <alignment horizontal="center" vertical="center"/>
    </xf>
    <xf numFmtId="164" fontId="28" fillId="0" borderId="9" xfId="74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3" fontId="21" fillId="0" borderId="9" xfId="0" applyNumberFormat="1" applyFont="1" applyFill="1" applyBorder="1" applyAlignment="1">
      <alignment horizontal="center" vertical="center" wrapText="1"/>
    </xf>
    <xf numFmtId="164" fontId="21" fillId="0" borderId="9" xfId="0" applyNumberFormat="1" applyFont="1" applyFill="1" applyBorder="1" applyAlignment="1">
      <alignment horizontal="center" vertical="center" wrapText="1"/>
    </xf>
    <xf numFmtId="4" fontId="20" fillId="0" borderId="9" xfId="0" applyNumberFormat="1" applyFont="1" applyFill="1" applyBorder="1" applyAlignment="1">
      <alignment horizontal="center" vertical="center" wrapText="1"/>
    </xf>
    <xf numFmtId="4" fontId="21" fillId="0" borderId="9" xfId="74" applyNumberFormat="1" applyFont="1" applyFill="1" applyBorder="1" applyAlignment="1">
      <alignment horizontal="center" vertical="center"/>
    </xf>
    <xf numFmtId="3" fontId="37" fillId="0" borderId="9" xfId="0" applyNumberFormat="1" applyFont="1" applyFill="1" applyBorder="1" applyAlignment="1">
      <alignment horizontal="justify" vertical="center" wrapText="1"/>
    </xf>
    <xf numFmtId="0" fontId="2" fillId="0" borderId="0" xfId="0" applyFont="1" applyFill="1" applyBorder="1"/>
    <xf numFmtId="3" fontId="21" fillId="0" borderId="9" xfId="0" applyNumberFormat="1" applyFont="1" applyFill="1" applyBorder="1" applyAlignment="1">
      <alignment horizontal="justify" vertical="center" wrapText="1"/>
    </xf>
    <xf numFmtId="0" fontId="34" fillId="0" borderId="0" xfId="82" applyFont="1" applyFill="1" applyBorder="1" applyAlignment="1">
      <alignment wrapText="1"/>
    </xf>
    <xf numFmtId="4" fontId="2" fillId="0" borderId="0" xfId="0" applyNumberFormat="1" applyFont="1" applyFill="1"/>
    <xf numFmtId="3" fontId="28" fillId="0" borderId="9" xfId="0" applyNumberFormat="1" applyFont="1" applyFill="1" applyBorder="1" applyAlignment="1">
      <alignment horizontal="justify" vertical="center" wrapText="1"/>
    </xf>
    <xf numFmtId="3" fontId="38" fillId="0" borderId="9" xfId="0" applyNumberFormat="1" applyFont="1" applyFill="1" applyBorder="1" applyAlignment="1">
      <alignment horizontal="center" vertical="center" wrapText="1"/>
    </xf>
    <xf numFmtId="165" fontId="20" fillId="0" borderId="9" xfId="74" applyNumberFormat="1" applyFont="1" applyFill="1" applyBorder="1" applyAlignment="1">
      <alignment horizontal="center" vertical="center"/>
    </xf>
    <xf numFmtId="49" fontId="20" fillId="0" borderId="9" xfId="74" applyNumberFormat="1" applyFont="1" applyFill="1" applyBorder="1" applyAlignment="1">
      <alignment horizontal="left" vertical="top" wrapText="1"/>
    </xf>
    <xf numFmtId="1" fontId="20" fillId="0" borderId="9" xfId="74" applyNumberFormat="1" applyFont="1" applyFill="1" applyBorder="1" applyAlignment="1">
      <alignment horizontal="center" vertical="center"/>
    </xf>
    <xf numFmtId="1" fontId="21" fillId="0" borderId="9" xfId="74" applyNumberFormat="1" applyFont="1" applyFill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4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 wrapText="1"/>
    </xf>
    <xf numFmtId="1" fontId="28" fillId="0" borderId="9" xfId="74" applyNumberFormat="1" applyFont="1" applyFill="1" applyBorder="1" applyAlignment="1">
      <alignment horizontal="center" vertical="center"/>
    </xf>
    <xf numFmtId="1" fontId="22" fillId="0" borderId="9" xfId="74" applyNumberFormat="1" applyFont="1" applyFill="1" applyBorder="1" applyAlignment="1">
      <alignment horizontal="center" vertical="center"/>
    </xf>
    <xf numFmtId="3" fontId="22" fillId="0" borderId="9" xfId="74" applyNumberFormat="1" applyFont="1" applyFill="1" applyBorder="1" applyAlignment="1">
      <alignment horizontal="center" vertical="center"/>
    </xf>
    <xf numFmtId="165" fontId="22" fillId="0" borderId="9" xfId="74" applyNumberFormat="1" applyFont="1" applyFill="1" applyBorder="1" applyAlignment="1">
      <alignment horizontal="center" vertical="center"/>
    </xf>
    <xf numFmtId="4" fontId="41" fillId="0" borderId="9" xfId="74" applyNumberFormat="1" applyFont="1" applyFill="1" applyBorder="1" applyAlignment="1">
      <alignment horizontal="center" vertical="center"/>
    </xf>
    <xf numFmtId="4" fontId="22" fillId="0" borderId="9" xfId="74" applyNumberFormat="1" applyFont="1" applyFill="1" applyBorder="1" applyAlignment="1">
      <alignment horizontal="center" vertical="center"/>
    </xf>
    <xf numFmtId="1" fontId="20" fillId="0" borderId="9" xfId="0" applyNumberFormat="1" applyFont="1" applyFill="1" applyBorder="1" applyAlignment="1">
      <alignment horizontal="center" vertical="center" wrapText="1"/>
    </xf>
    <xf numFmtId="3" fontId="20" fillId="0" borderId="9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/>
    <xf numFmtId="0" fontId="2" fillId="0" borderId="7" xfId="0" applyFont="1" applyFill="1" applyBorder="1"/>
    <xf numFmtId="0" fontId="27" fillId="0" borderId="8" xfId="0" applyFont="1" applyFill="1" applyBorder="1"/>
    <xf numFmtId="0" fontId="23" fillId="0" borderId="0" xfId="82" applyFont="1" applyFill="1" applyBorder="1" applyAlignment="1">
      <alignment horizontal="left" wrapText="1"/>
    </xf>
    <xf numFmtId="0" fontId="2" fillId="0" borderId="9" xfId="0" applyFont="1" applyFill="1" applyBorder="1"/>
    <xf numFmtId="4" fontId="38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49" fontId="45" fillId="0" borderId="9" xfId="74" applyNumberFormat="1" applyFont="1" applyFill="1" applyBorder="1" applyAlignment="1">
      <alignment horizontal="left" vertical="top" wrapText="1"/>
    </xf>
    <xf numFmtId="1" fontId="45" fillId="0" borderId="9" xfId="74" applyNumberFormat="1" applyFont="1" applyFill="1" applyBorder="1" applyAlignment="1">
      <alignment horizontal="center" vertical="center"/>
    </xf>
    <xf numFmtId="3" fontId="45" fillId="0" borderId="9" xfId="74" applyNumberFormat="1" applyFont="1" applyFill="1" applyBorder="1" applyAlignment="1">
      <alignment horizontal="center" vertical="center"/>
    </xf>
    <xf numFmtId="4" fontId="45" fillId="0" borderId="9" xfId="74" applyNumberFormat="1" applyFont="1" applyFill="1" applyBorder="1" applyAlignment="1">
      <alignment horizontal="center" vertical="center"/>
    </xf>
    <xf numFmtId="0" fontId="46" fillId="0" borderId="8" xfId="0" applyFont="1" applyFill="1" applyBorder="1"/>
    <xf numFmtId="49" fontId="26" fillId="0" borderId="9" xfId="0" applyNumberFormat="1" applyFont="1" applyFill="1" applyBorder="1" applyAlignment="1" applyProtection="1">
      <alignment horizontal="center" vertical="justify"/>
    </xf>
    <xf numFmtId="49" fontId="26" fillId="0" borderId="9" xfId="74" applyNumberFormat="1" applyFont="1" applyFill="1" applyBorder="1" applyAlignment="1">
      <alignment horizontal="center" vertical="center"/>
    </xf>
    <xf numFmtId="3" fontId="26" fillId="0" borderId="9" xfId="74" applyNumberFormat="1" applyFont="1" applyFill="1" applyBorder="1" applyAlignment="1">
      <alignment horizontal="center" vertical="center"/>
    </xf>
    <xf numFmtId="4" fontId="26" fillId="0" borderId="9" xfId="74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vertical="center" wrapText="1"/>
    </xf>
    <xf numFmtId="49" fontId="28" fillId="0" borderId="9" xfId="74" applyNumberFormat="1" applyFont="1" applyFill="1" applyBorder="1" applyAlignment="1">
      <alignment horizontal="center" vertical="center"/>
    </xf>
    <xf numFmtId="49" fontId="20" fillId="0" borderId="9" xfId="74" applyNumberFormat="1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left" vertical="center" wrapText="1"/>
    </xf>
    <xf numFmtId="0" fontId="27" fillId="0" borderId="7" xfId="0" applyFont="1" applyFill="1" applyBorder="1"/>
    <xf numFmtId="49" fontId="21" fillId="0" borderId="9" xfId="74" applyNumberFormat="1" applyFont="1" applyFill="1" applyBorder="1" applyAlignment="1">
      <alignment horizontal="left" vertical="top" wrapText="1"/>
    </xf>
    <xf numFmtId="49" fontId="21" fillId="0" borderId="9" xfId="0" applyNumberFormat="1" applyFont="1" applyFill="1" applyBorder="1" applyAlignment="1">
      <alignment horizontal="left" vertical="top" wrapText="1"/>
    </xf>
    <xf numFmtId="3" fontId="20" fillId="0" borderId="9" xfId="0" applyNumberFormat="1" applyFont="1" applyFill="1" applyBorder="1" applyAlignment="1">
      <alignment horizontal="justify" vertical="center"/>
    </xf>
    <xf numFmtId="49" fontId="20" fillId="0" borderId="9" xfId="74" applyNumberFormat="1" applyFont="1" applyFill="1" applyBorder="1" applyAlignment="1">
      <alignment horizontal="center" vertical="center"/>
    </xf>
    <xf numFmtId="3" fontId="20" fillId="0" borderId="9" xfId="74" applyNumberFormat="1" applyFont="1" applyFill="1" applyBorder="1" applyAlignment="1">
      <alignment horizontal="justify" vertical="center" wrapText="1"/>
    </xf>
    <xf numFmtId="3" fontId="21" fillId="0" borderId="9" xfId="74" applyNumberFormat="1" applyFont="1" applyFill="1" applyBorder="1" applyAlignment="1">
      <alignment horizontal="justify" vertical="center" wrapText="1"/>
    </xf>
    <xf numFmtId="1" fontId="26" fillId="0" borderId="9" xfId="74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justify" vertical="center"/>
    </xf>
    <xf numFmtId="0" fontId="20" fillId="0" borderId="9" xfId="74" applyNumberFormat="1" applyFont="1" applyFill="1" applyBorder="1" applyAlignment="1">
      <alignment vertical="top" wrapText="1"/>
    </xf>
    <xf numFmtId="49" fontId="21" fillId="0" borderId="9" xfId="0" applyNumberFormat="1" applyFont="1" applyFill="1" applyBorder="1" applyAlignment="1">
      <alignment horizontal="left"/>
    </xf>
    <xf numFmtId="1" fontId="26" fillId="0" borderId="9" xfId="0" applyNumberFormat="1" applyFont="1" applyFill="1" applyBorder="1"/>
    <xf numFmtId="0" fontId="26" fillId="0" borderId="9" xfId="0" applyFont="1" applyFill="1" applyBorder="1"/>
    <xf numFmtId="0" fontId="0" fillId="0" borderId="9" xfId="0" applyFill="1" applyBorder="1" applyAlignment="1">
      <alignment vertical="top" wrapText="1"/>
    </xf>
    <xf numFmtId="0" fontId="0" fillId="0" borderId="9" xfId="0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0" fillId="0" borderId="9" xfId="0" applyNumberFormat="1" applyFont="1" applyFill="1" applyBorder="1" applyAlignment="1">
      <alignment vertical="top" wrapText="1"/>
    </xf>
    <xf numFmtId="0" fontId="20" fillId="0" borderId="9" xfId="0" applyFont="1" applyFill="1" applyBorder="1" applyAlignment="1">
      <alignment horizontal="center" vertical="center"/>
    </xf>
    <xf numFmtId="1" fontId="21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5" fontId="21" fillId="0" borderId="9" xfId="74" applyNumberFormat="1" applyFont="1" applyFill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left" vertical="top" wrapText="1"/>
    </xf>
    <xf numFmtId="1" fontId="20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left" vertical="center" wrapText="1"/>
    </xf>
    <xf numFmtId="3" fontId="37" fillId="0" borderId="9" xfId="0" applyNumberFormat="1" applyFont="1" applyFill="1" applyBorder="1" applyAlignment="1">
      <alignment horizontal="justify" vertical="center"/>
    </xf>
    <xf numFmtId="0" fontId="20" fillId="0" borderId="9" xfId="0" applyNumberFormat="1" applyFont="1" applyFill="1" applyBorder="1" applyAlignment="1">
      <alignment horizontal="left" vertical="center" wrapText="1"/>
    </xf>
    <xf numFmtId="49" fontId="21" fillId="0" borderId="9" xfId="0" applyNumberFormat="1" applyFont="1" applyFill="1" applyBorder="1" applyAlignment="1">
      <alignment horizontal="left" vertical="top"/>
    </xf>
    <xf numFmtId="49" fontId="20" fillId="0" borderId="9" xfId="74" applyNumberFormat="1" applyFont="1" applyFill="1" applyBorder="1" applyAlignment="1">
      <alignment horizontal="left" vertical="center"/>
    </xf>
    <xf numFmtId="3" fontId="40" fillId="0" borderId="9" xfId="0" applyNumberFormat="1" applyFont="1" applyFill="1" applyBorder="1" applyAlignment="1">
      <alignment horizontal="justify" vertical="center"/>
    </xf>
    <xf numFmtId="1" fontId="42" fillId="0" borderId="9" xfId="74" applyNumberFormat="1" applyFont="1" applyFill="1" applyBorder="1" applyAlignment="1">
      <alignment horizontal="center" vertical="center"/>
    </xf>
    <xf numFmtId="3" fontId="42" fillId="0" borderId="9" xfId="74" applyNumberFormat="1" applyFont="1" applyFill="1" applyBorder="1" applyAlignment="1">
      <alignment horizontal="center" vertical="center"/>
    </xf>
    <xf numFmtId="165" fontId="42" fillId="0" borderId="9" xfId="74" applyNumberFormat="1" applyFont="1" applyFill="1" applyBorder="1" applyAlignment="1">
      <alignment horizontal="center" vertical="center"/>
    </xf>
    <xf numFmtId="4" fontId="42" fillId="0" borderId="9" xfId="74" applyNumberFormat="1" applyFont="1" applyFill="1" applyBorder="1" applyAlignment="1">
      <alignment horizontal="center" vertical="center"/>
    </xf>
    <xf numFmtId="49" fontId="42" fillId="0" borderId="9" xfId="74" applyNumberFormat="1" applyFont="1" applyFill="1" applyBorder="1" applyAlignment="1">
      <alignment horizontal="left" vertical="center" wrapText="1"/>
    </xf>
    <xf numFmtId="1" fontId="43" fillId="0" borderId="9" xfId="74" applyNumberFormat="1" applyFont="1" applyFill="1" applyBorder="1" applyAlignment="1">
      <alignment horizontal="center" vertical="center"/>
    </xf>
    <xf numFmtId="3" fontId="43" fillId="0" borderId="9" xfId="74" applyNumberFormat="1" applyFont="1" applyFill="1" applyBorder="1" applyAlignment="1">
      <alignment horizontal="center" vertical="center"/>
    </xf>
    <xf numFmtId="165" fontId="43" fillId="0" borderId="9" xfId="74" applyNumberFormat="1" applyFont="1" applyFill="1" applyBorder="1" applyAlignment="1">
      <alignment horizontal="center" vertical="center"/>
    </xf>
    <xf numFmtId="49" fontId="42" fillId="0" borderId="9" xfId="74" applyNumberFormat="1" applyFont="1" applyFill="1" applyBorder="1" applyAlignment="1">
      <alignment horizontal="left" vertical="top" wrapText="1"/>
    </xf>
    <xf numFmtId="3" fontId="21" fillId="0" borderId="9" xfId="0" applyNumberFormat="1" applyFont="1" applyFill="1" applyBorder="1" applyAlignment="1">
      <alignment horizontal="justify"/>
    </xf>
    <xf numFmtId="49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left" vertical="center" wrapText="1"/>
    </xf>
    <xf numFmtId="49" fontId="40" fillId="0" borderId="9" xfId="74" applyNumberFormat="1" applyFont="1" applyFill="1" applyBorder="1" applyAlignment="1">
      <alignment horizontal="center" vertical="center"/>
    </xf>
    <xf numFmtId="3" fontId="40" fillId="0" borderId="9" xfId="74" applyNumberFormat="1" applyFont="1" applyFill="1" applyBorder="1" applyAlignment="1">
      <alignment horizontal="center" vertical="center"/>
    </xf>
    <xf numFmtId="165" fontId="40" fillId="0" borderId="9" xfId="74" applyNumberFormat="1" applyFont="1" applyFill="1" applyBorder="1" applyAlignment="1">
      <alignment horizontal="center" vertical="center"/>
    </xf>
    <xf numFmtId="4" fontId="40" fillId="0" borderId="9" xfId="74" applyNumberFormat="1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4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3" fontId="40" fillId="0" borderId="9" xfId="74" applyNumberFormat="1" applyFont="1" applyFill="1" applyBorder="1" applyAlignment="1">
      <alignment horizontal="justify" vertical="center" wrapText="1"/>
    </xf>
    <xf numFmtId="3" fontId="42" fillId="0" borderId="9" xfId="74" applyNumberFormat="1" applyFont="1" applyFill="1" applyBorder="1" applyAlignment="1">
      <alignment horizontal="justify" vertical="center" wrapText="1"/>
    </xf>
    <xf numFmtId="49" fontId="42" fillId="0" borderId="9" xfId="74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4" fontId="2" fillId="0" borderId="8" xfId="0" applyNumberFormat="1" applyFont="1" applyFill="1" applyBorder="1"/>
    <xf numFmtId="0" fontId="34" fillId="0" borderId="0" xfId="82" applyFont="1" applyFill="1" applyAlignment="1">
      <alignment horizontal="center"/>
    </xf>
    <xf numFmtId="0" fontId="23" fillId="0" borderId="0" xfId="82" applyFont="1" applyFill="1" applyBorder="1" applyAlignment="1">
      <alignment horizontal="left" wrapText="1"/>
    </xf>
    <xf numFmtId="0" fontId="23" fillId="0" borderId="0" xfId="82" applyFont="1" applyFill="1" applyAlignment="1">
      <alignment horizontal="right" vertical="center"/>
    </xf>
    <xf numFmtId="0" fontId="32" fillId="0" borderId="0" xfId="82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34" fillId="0" borderId="0" xfId="82" applyFont="1" applyFill="1" applyBorder="1" applyAlignment="1">
      <alignment horizontal="left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4" fillId="0" borderId="0" xfId="0" applyNumberFormat="1" applyFont="1" applyFill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49" fontId="36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 vertical="top"/>
    </xf>
  </cellXfs>
  <cellStyles count="90">
    <cellStyle name="20% - Акцент1" xfId="1"/>
    <cellStyle name="20% - Акцент1 2" xfId="2"/>
    <cellStyle name="20% - Акцент1_Додаток 5..." xfId="3"/>
    <cellStyle name="20% - Акцент2" xfId="4"/>
    <cellStyle name="20% - Акцент2 2" xfId="5"/>
    <cellStyle name="20% - Акцент2_Додаток 5..." xfId="6"/>
    <cellStyle name="20% - Акцент3" xfId="7"/>
    <cellStyle name="20% - Акцент3 2" xfId="8"/>
    <cellStyle name="20% - Акцент3_Додаток 5..." xfId="9"/>
    <cellStyle name="20% - Акцент4" xfId="10"/>
    <cellStyle name="20% - Акцент4 2" xfId="11"/>
    <cellStyle name="20% - Акцент4_Додаток 5..." xfId="12"/>
    <cellStyle name="20% - Акцент5" xfId="13"/>
    <cellStyle name="20% - Акцент5 2" xfId="14"/>
    <cellStyle name="20% - Акцент5_Додаток 5..." xfId="15"/>
    <cellStyle name="20% - Акцент6" xfId="16"/>
    <cellStyle name="20% - Акцент6 2" xfId="17"/>
    <cellStyle name="20% - Акцент6_Додаток 5..." xfId="18"/>
    <cellStyle name="40% - Акцент1" xfId="19"/>
    <cellStyle name="40% - Акцент1 2" xfId="20"/>
    <cellStyle name="40% - Акцент1_Додаток 5..." xfId="21"/>
    <cellStyle name="40% - Акцент2" xfId="22"/>
    <cellStyle name="40% - Акцент2 2" xfId="23"/>
    <cellStyle name="40% - Акцент2_Додаток 5..." xfId="24"/>
    <cellStyle name="40% - Акцент3" xfId="25"/>
    <cellStyle name="40% - Акцент3 2" xfId="26"/>
    <cellStyle name="40% - Акцент3_Додаток 5..." xfId="27"/>
    <cellStyle name="40% - Акцент4" xfId="28"/>
    <cellStyle name="40% - Акцент4 2" xfId="29"/>
    <cellStyle name="40% - Акцент4_Додаток 5..." xfId="30"/>
    <cellStyle name="40% - Акцент5" xfId="31"/>
    <cellStyle name="40% - Акцент5 2" xfId="32"/>
    <cellStyle name="40% - Акцент5_Додаток 5..." xfId="33"/>
    <cellStyle name="40% - Акцент6" xfId="34"/>
    <cellStyle name="40% - Акцент6 2" xfId="35"/>
    <cellStyle name="40% - Акцент6_Додаток 5...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Добре" xfId="53"/>
    <cellStyle name="Звичайний 10" xfId="54"/>
    <cellStyle name="Звичайний 11" xfId="55"/>
    <cellStyle name="Звичайний 12" xfId="56"/>
    <cellStyle name="Звичайний 13" xfId="57"/>
    <cellStyle name="Звичайний 14" xfId="58"/>
    <cellStyle name="Звичайний 15" xfId="59"/>
    <cellStyle name="Звичайний 16" xfId="60"/>
    <cellStyle name="Звичайний 17" xfId="61"/>
    <cellStyle name="Звичайний 18" xfId="62"/>
    <cellStyle name="Звичайний 19" xfId="63"/>
    <cellStyle name="Звичайний 2" xfId="64"/>
    <cellStyle name="Звичайний 20" xfId="65"/>
    <cellStyle name="Звичайний 21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ичайний_Додаток _ 3 зм_ни 4575" xfId="74"/>
    <cellStyle name="Зв'язана клітинка" xfId="75"/>
    <cellStyle name="Итог" xfId="76"/>
    <cellStyle name="Контрольна клітинка" xfId="77"/>
    <cellStyle name="Назва" xfId="78"/>
    <cellStyle name="Нейтральный" xfId="79"/>
    <cellStyle name="Обычный" xfId="0" builtinId="0"/>
    <cellStyle name="Обычный 2" xfId="80"/>
    <cellStyle name="Обычный 4" xfId="81"/>
    <cellStyle name="Обычный_Додаток 6 джерела.." xfId="82"/>
    <cellStyle name="Плохой" xfId="83"/>
    <cellStyle name="Пояснение" xfId="84"/>
    <cellStyle name="Примечание" xfId="85"/>
    <cellStyle name="Примечание 2" xfId="86"/>
    <cellStyle name="Примечание_Додаток 7 к розпорядж" xfId="87"/>
    <cellStyle name="Стиль 1" xfId="88"/>
    <cellStyle name="Текст попередження" xfId="8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00"/>
      <color rgb="FF00FF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K817"/>
  <sheetViews>
    <sheetView tabSelected="1" view="pageBreakPreview" zoomScale="85" zoomScaleNormal="100" zoomScaleSheetLayoutView="85" workbookViewId="0">
      <pane xSplit="4" ySplit="7" topLeftCell="E437" activePane="bottomRight" state="frozen"/>
      <selection pane="topRight"/>
      <selection pane="bottomLeft"/>
      <selection pane="bottomRight" activeCell="D432" sqref="D432"/>
    </sheetView>
  </sheetViews>
  <sheetFormatPr defaultColWidth="9.1640625" defaultRowHeight="48.75" customHeight="1" x14ac:dyDescent="0.2"/>
  <cols>
    <col min="1" max="1" width="14" style="10" customWidth="1"/>
    <col min="2" max="2" width="13.83203125" style="10" customWidth="1"/>
    <col min="3" max="3" width="14.33203125" style="11" customWidth="1"/>
    <col min="4" max="4" width="61.83203125" style="11" customWidth="1"/>
    <col min="5" max="5" width="80" style="11" customWidth="1"/>
    <col min="6" max="6" width="14.33203125" style="12" customWidth="1"/>
    <col min="7" max="8" width="17.1640625" style="20" customWidth="1"/>
    <col min="9" max="9" width="23.1640625" style="22" customWidth="1"/>
    <col min="10" max="10" width="14.5" style="23" customWidth="1"/>
    <col min="11" max="11" width="32.33203125" style="7" customWidth="1"/>
    <col min="12" max="16384" width="9.1640625" style="7"/>
  </cols>
  <sheetData>
    <row r="1" spans="1:10" s="5" customFormat="1" ht="18.75" customHeight="1" x14ac:dyDescent="0.25">
      <c r="A1" s="2"/>
      <c r="B1" s="2"/>
      <c r="C1" s="3"/>
      <c r="D1" s="3"/>
      <c r="E1" s="3"/>
      <c r="F1" s="4"/>
      <c r="G1" s="172" t="s">
        <v>34</v>
      </c>
      <c r="H1" s="172"/>
      <c r="I1" s="172"/>
      <c r="J1" s="39"/>
    </row>
    <row r="2" spans="1:10" s="5" customFormat="1" ht="18.75" customHeight="1" x14ac:dyDescent="0.25">
      <c r="A2" s="2"/>
      <c r="B2" s="2"/>
      <c r="C2" s="3"/>
      <c r="D2" s="6"/>
      <c r="E2" s="6"/>
      <c r="F2" s="4"/>
      <c r="G2" s="172" t="s">
        <v>36</v>
      </c>
      <c r="H2" s="172"/>
      <c r="I2" s="172"/>
      <c r="J2" s="39"/>
    </row>
    <row r="3" spans="1:10" s="5" customFormat="1" ht="56.25" customHeight="1" x14ac:dyDescent="0.25">
      <c r="A3" s="173" t="s">
        <v>455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22.5" x14ac:dyDescent="0.25">
      <c r="A4" s="174" t="s">
        <v>43</v>
      </c>
      <c r="B4" s="174"/>
      <c r="C4" s="38"/>
      <c r="D4" s="38"/>
      <c r="E4" s="38"/>
      <c r="F4" s="38"/>
      <c r="G4" s="38"/>
      <c r="H4" s="38"/>
      <c r="I4" s="38"/>
      <c r="J4" s="38"/>
    </row>
    <row r="5" spans="1:10" ht="15" customHeight="1" x14ac:dyDescent="0.2">
      <c r="A5" s="175" t="s">
        <v>42</v>
      </c>
      <c r="B5" s="175"/>
      <c r="C5" s="38"/>
      <c r="D5" s="38"/>
      <c r="E5" s="38"/>
      <c r="F5" s="38"/>
      <c r="G5" s="38"/>
      <c r="H5" s="38"/>
      <c r="I5" s="38"/>
      <c r="J5" s="38"/>
    </row>
    <row r="6" spans="1:10" ht="17.25" customHeight="1" x14ac:dyDescent="0.2">
      <c r="A6" s="33"/>
      <c r="B6" s="33"/>
      <c r="C6" s="33"/>
      <c r="D6" s="33"/>
      <c r="E6" s="33"/>
      <c r="F6" s="34"/>
      <c r="G6" s="35"/>
      <c r="H6" s="35"/>
      <c r="I6" s="36"/>
      <c r="J6" s="37" t="s">
        <v>74</v>
      </c>
    </row>
    <row r="7" spans="1:10" ht="94.5" customHeight="1" x14ac:dyDescent="0.2">
      <c r="A7" s="40" t="s">
        <v>44</v>
      </c>
      <c r="B7" s="40" t="s">
        <v>45</v>
      </c>
      <c r="C7" s="40" t="s">
        <v>32</v>
      </c>
      <c r="D7" s="41" t="s">
        <v>46</v>
      </c>
      <c r="E7" s="42" t="s">
        <v>37</v>
      </c>
      <c r="F7" s="43" t="s">
        <v>38</v>
      </c>
      <c r="G7" s="44" t="s">
        <v>39</v>
      </c>
      <c r="H7" s="45" t="s">
        <v>40</v>
      </c>
      <c r="I7" s="46" t="s">
        <v>41</v>
      </c>
      <c r="J7" s="45" t="s">
        <v>47</v>
      </c>
    </row>
    <row r="8" spans="1:10" ht="28.5" x14ac:dyDescent="0.2">
      <c r="A8" s="47" t="s">
        <v>264</v>
      </c>
      <c r="B8" s="102"/>
      <c r="C8" s="47"/>
      <c r="D8" s="47" t="s">
        <v>265</v>
      </c>
      <c r="E8" s="103"/>
      <c r="F8" s="104"/>
      <c r="G8" s="104"/>
      <c r="H8" s="104"/>
      <c r="I8" s="105">
        <f>I9</f>
        <v>12826943</v>
      </c>
      <c r="J8" s="52"/>
    </row>
    <row r="9" spans="1:10" ht="28.5" x14ac:dyDescent="0.2">
      <c r="A9" s="47" t="s">
        <v>266</v>
      </c>
      <c r="B9" s="49"/>
      <c r="C9" s="49"/>
      <c r="D9" s="47" t="s">
        <v>265</v>
      </c>
      <c r="E9" s="103"/>
      <c r="F9" s="104"/>
      <c r="G9" s="104"/>
      <c r="H9" s="104"/>
      <c r="I9" s="105">
        <f>I11</f>
        <v>12826943</v>
      </c>
      <c r="J9" s="52"/>
    </row>
    <row r="10" spans="1:10" ht="28.5" x14ac:dyDescent="0.2">
      <c r="A10" s="49" t="s">
        <v>292</v>
      </c>
      <c r="B10" s="49" t="s">
        <v>55</v>
      </c>
      <c r="C10" s="49"/>
      <c r="D10" s="62" t="s">
        <v>456</v>
      </c>
      <c r="E10" s="69"/>
      <c r="F10" s="53"/>
      <c r="G10" s="53"/>
      <c r="H10" s="53"/>
      <c r="I10" s="66">
        <f>I11</f>
        <v>12826943</v>
      </c>
      <c r="J10" s="55"/>
    </row>
    <row r="11" spans="1:10" ht="15" x14ac:dyDescent="0.2">
      <c r="A11" s="50" t="s">
        <v>267</v>
      </c>
      <c r="B11" s="50" t="s">
        <v>18</v>
      </c>
      <c r="C11" s="50" t="s">
        <v>13</v>
      </c>
      <c r="D11" s="106" t="s">
        <v>268</v>
      </c>
      <c r="E11" s="107"/>
      <c r="F11" s="60"/>
      <c r="G11" s="60"/>
      <c r="H11" s="60"/>
      <c r="I11" s="54">
        <f>I12+I13+I15+I16+I17+I18+I19+I21+I22+I23+I25+I26+I27+I28+I29+I30</f>
        <v>12826943</v>
      </c>
      <c r="J11" s="61"/>
    </row>
    <row r="12" spans="1:10" ht="45" x14ac:dyDescent="0.2">
      <c r="A12" s="40"/>
      <c r="B12" s="40"/>
      <c r="C12" s="40"/>
      <c r="D12" s="41"/>
      <c r="E12" s="108" t="s">
        <v>269</v>
      </c>
      <c r="F12" s="43" t="s">
        <v>270</v>
      </c>
      <c r="G12" s="44">
        <v>2439898</v>
      </c>
      <c r="H12" s="45">
        <v>51.7</v>
      </c>
      <c r="I12" s="46">
        <v>1179236</v>
      </c>
      <c r="J12" s="45">
        <v>100</v>
      </c>
    </row>
    <row r="13" spans="1:10" ht="45" x14ac:dyDescent="0.2">
      <c r="A13" s="40"/>
      <c r="B13" s="40"/>
      <c r="C13" s="40"/>
      <c r="D13" s="41"/>
      <c r="E13" s="108" t="s">
        <v>271</v>
      </c>
      <c r="F13" s="43" t="s">
        <v>272</v>
      </c>
      <c r="G13" s="44">
        <v>115000</v>
      </c>
      <c r="H13" s="45">
        <v>0</v>
      </c>
      <c r="I13" s="46">
        <v>115000</v>
      </c>
      <c r="J13" s="45">
        <v>100</v>
      </c>
    </row>
    <row r="14" spans="1:10" ht="15" x14ac:dyDescent="0.2">
      <c r="A14" s="40"/>
      <c r="B14" s="40"/>
      <c r="C14" s="40"/>
      <c r="D14" s="41"/>
      <c r="E14" s="108" t="s">
        <v>108</v>
      </c>
      <c r="F14" s="43"/>
      <c r="G14" s="44"/>
      <c r="H14" s="45"/>
      <c r="I14" s="46">
        <v>115000</v>
      </c>
      <c r="J14" s="45"/>
    </row>
    <row r="15" spans="1:10" ht="60" x14ac:dyDescent="0.2">
      <c r="A15" s="40"/>
      <c r="B15" s="40"/>
      <c r="C15" s="40"/>
      <c r="D15" s="41"/>
      <c r="E15" s="108" t="s">
        <v>273</v>
      </c>
      <c r="F15" s="43" t="s">
        <v>274</v>
      </c>
      <c r="G15" s="44">
        <v>590987</v>
      </c>
      <c r="H15" s="45">
        <v>12.7</v>
      </c>
      <c r="I15" s="46">
        <v>515738</v>
      </c>
      <c r="J15" s="45">
        <v>100</v>
      </c>
    </row>
    <row r="16" spans="1:10" ht="60" x14ac:dyDescent="0.2">
      <c r="A16" s="40"/>
      <c r="B16" s="40"/>
      <c r="C16" s="40"/>
      <c r="D16" s="41"/>
      <c r="E16" s="108" t="s">
        <v>275</v>
      </c>
      <c r="F16" s="43" t="s">
        <v>276</v>
      </c>
      <c r="G16" s="44">
        <v>281432</v>
      </c>
      <c r="H16" s="45">
        <v>4.3</v>
      </c>
      <c r="I16" s="46">
        <v>269212</v>
      </c>
      <c r="J16" s="45">
        <v>100</v>
      </c>
    </row>
    <row r="17" spans="1:10" ht="60" x14ac:dyDescent="0.2">
      <c r="A17" s="40"/>
      <c r="B17" s="40"/>
      <c r="C17" s="40"/>
      <c r="D17" s="41"/>
      <c r="E17" s="108" t="s">
        <v>277</v>
      </c>
      <c r="F17" s="43" t="s">
        <v>276</v>
      </c>
      <c r="G17" s="44">
        <v>223003</v>
      </c>
      <c r="H17" s="45">
        <v>5.5</v>
      </c>
      <c r="I17" s="46">
        <v>210783</v>
      </c>
      <c r="J17" s="45">
        <v>100</v>
      </c>
    </row>
    <row r="18" spans="1:10" ht="60" x14ac:dyDescent="0.2">
      <c r="A18" s="40"/>
      <c r="B18" s="40"/>
      <c r="C18" s="40"/>
      <c r="D18" s="41"/>
      <c r="E18" s="108" t="s">
        <v>278</v>
      </c>
      <c r="F18" s="43" t="s">
        <v>276</v>
      </c>
      <c r="G18" s="44">
        <v>215368</v>
      </c>
      <c r="H18" s="45">
        <v>5.7</v>
      </c>
      <c r="I18" s="46">
        <v>203148</v>
      </c>
      <c r="J18" s="45">
        <v>100</v>
      </c>
    </row>
    <row r="19" spans="1:10" ht="30" x14ac:dyDescent="0.2">
      <c r="A19" s="40"/>
      <c r="B19" s="40"/>
      <c r="C19" s="40"/>
      <c r="D19" s="41"/>
      <c r="E19" s="108" t="s">
        <v>279</v>
      </c>
      <c r="F19" s="43" t="s">
        <v>272</v>
      </c>
      <c r="G19" s="44">
        <v>125000</v>
      </c>
      <c r="H19" s="45">
        <v>0</v>
      </c>
      <c r="I19" s="46">
        <v>125000</v>
      </c>
      <c r="J19" s="45">
        <v>100</v>
      </c>
    </row>
    <row r="20" spans="1:10" ht="15" x14ac:dyDescent="0.2">
      <c r="A20" s="40"/>
      <c r="B20" s="40"/>
      <c r="C20" s="40"/>
      <c r="D20" s="41"/>
      <c r="E20" s="108" t="s">
        <v>108</v>
      </c>
      <c r="F20" s="43"/>
      <c r="G20" s="44"/>
      <c r="H20" s="45"/>
      <c r="I20" s="46">
        <v>125000</v>
      </c>
      <c r="J20" s="45"/>
    </row>
    <row r="21" spans="1:10" ht="60" x14ac:dyDescent="0.2">
      <c r="A21" s="40"/>
      <c r="B21" s="40"/>
      <c r="C21" s="40"/>
      <c r="D21" s="41"/>
      <c r="E21" s="108" t="s">
        <v>280</v>
      </c>
      <c r="F21" s="43" t="s">
        <v>281</v>
      </c>
      <c r="G21" s="44">
        <v>2435817</v>
      </c>
      <c r="H21" s="45">
        <v>16.2</v>
      </c>
      <c r="I21" s="46">
        <v>2040478</v>
      </c>
      <c r="J21" s="45">
        <v>100</v>
      </c>
    </row>
    <row r="22" spans="1:10" ht="75" x14ac:dyDescent="0.2">
      <c r="A22" s="40"/>
      <c r="B22" s="40"/>
      <c r="C22" s="40"/>
      <c r="D22" s="41"/>
      <c r="E22" s="108" t="s">
        <v>282</v>
      </c>
      <c r="F22" s="43" t="s">
        <v>281</v>
      </c>
      <c r="G22" s="44">
        <v>2168657</v>
      </c>
      <c r="H22" s="45">
        <v>30.7</v>
      </c>
      <c r="I22" s="46">
        <v>1502695</v>
      </c>
      <c r="J22" s="45">
        <v>100</v>
      </c>
    </row>
    <row r="23" spans="1:10" ht="60" x14ac:dyDescent="0.2">
      <c r="A23" s="40"/>
      <c r="B23" s="40"/>
      <c r="C23" s="40"/>
      <c r="D23" s="41"/>
      <c r="E23" s="108" t="s">
        <v>283</v>
      </c>
      <c r="F23" s="43" t="s">
        <v>272</v>
      </c>
      <c r="G23" s="44">
        <v>125000</v>
      </c>
      <c r="H23" s="45">
        <v>0</v>
      </c>
      <c r="I23" s="46">
        <v>125000</v>
      </c>
      <c r="J23" s="45">
        <v>100</v>
      </c>
    </row>
    <row r="24" spans="1:10" ht="15" x14ac:dyDescent="0.2">
      <c r="A24" s="40"/>
      <c r="B24" s="40"/>
      <c r="C24" s="40"/>
      <c r="D24" s="41"/>
      <c r="E24" s="108" t="s">
        <v>108</v>
      </c>
      <c r="F24" s="43"/>
      <c r="G24" s="44"/>
      <c r="H24" s="45"/>
      <c r="I24" s="46">
        <v>125000</v>
      </c>
      <c r="J24" s="45"/>
    </row>
    <row r="25" spans="1:10" ht="60" x14ac:dyDescent="0.2">
      <c r="A25" s="40"/>
      <c r="B25" s="40"/>
      <c r="C25" s="40"/>
      <c r="D25" s="41"/>
      <c r="E25" s="108" t="s">
        <v>284</v>
      </c>
      <c r="F25" s="43" t="s">
        <v>276</v>
      </c>
      <c r="G25" s="44">
        <v>1635281</v>
      </c>
      <c r="H25" s="45">
        <v>34.1</v>
      </c>
      <c r="I25" s="46">
        <v>1077415</v>
      </c>
      <c r="J25" s="45">
        <v>100</v>
      </c>
    </row>
    <row r="26" spans="1:10" ht="60" x14ac:dyDescent="0.2">
      <c r="A26" s="40"/>
      <c r="B26" s="40"/>
      <c r="C26" s="40"/>
      <c r="D26" s="41"/>
      <c r="E26" s="108" t="s">
        <v>285</v>
      </c>
      <c r="F26" s="43" t="s">
        <v>286</v>
      </c>
      <c r="G26" s="44">
        <v>3789745</v>
      </c>
      <c r="H26" s="45">
        <v>55.5</v>
      </c>
      <c r="I26" s="46">
        <v>1684804</v>
      </c>
      <c r="J26" s="45">
        <v>100</v>
      </c>
    </row>
    <row r="27" spans="1:10" ht="45" x14ac:dyDescent="0.2">
      <c r="A27" s="40"/>
      <c r="B27" s="40"/>
      <c r="C27" s="40"/>
      <c r="D27" s="41"/>
      <c r="E27" s="108" t="s">
        <v>287</v>
      </c>
      <c r="F27" s="43" t="s">
        <v>274</v>
      </c>
      <c r="G27" s="44">
        <v>3899983</v>
      </c>
      <c r="H27" s="45">
        <v>63.7</v>
      </c>
      <c r="I27" s="46">
        <v>1415336</v>
      </c>
      <c r="J27" s="45">
        <v>100</v>
      </c>
    </row>
    <row r="28" spans="1:10" ht="60" x14ac:dyDescent="0.2">
      <c r="A28" s="40"/>
      <c r="B28" s="40"/>
      <c r="C28" s="40"/>
      <c r="D28" s="41"/>
      <c r="E28" s="108" t="s">
        <v>288</v>
      </c>
      <c r="F28" s="43" t="s">
        <v>286</v>
      </c>
      <c r="G28" s="44">
        <v>6208820</v>
      </c>
      <c r="H28" s="45">
        <v>72.5</v>
      </c>
      <c r="I28" s="46">
        <v>1710000</v>
      </c>
      <c r="J28" s="45">
        <v>100</v>
      </c>
    </row>
    <row r="29" spans="1:10" ht="60" x14ac:dyDescent="0.2">
      <c r="A29" s="40"/>
      <c r="B29" s="40"/>
      <c r="C29" s="40"/>
      <c r="D29" s="41"/>
      <c r="E29" s="108" t="s">
        <v>289</v>
      </c>
      <c r="F29" s="43" t="s">
        <v>290</v>
      </c>
      <c r="G29" s="44">
        <v>8292558</v>
      </c>
      <c r="H29" s="45">
        <v>99.9</v>
      </c>
      <c r="I29" s="46">
        <v>10442</v>
      </c>
      <c r="J29" s="45">
        <v>100</v>
      </c>
    </row>
    <row r="30" spans="1:10" ht="30" x14ac:dyDescent="0.2">
      <c r="A30" s="40"/>
      <c r="B30" s="40"/>
      <c r="C30" s="40"/>
      <c r="D30" s="41"/>
      <c r="E30" s="108" t="s">
        <v>291</v>
      </c>
      <c r="F30" s="43" t="s">
        <v>276</v>
      </c>
      <c r="G30" s="44">
        <v>1673300</v>
      </c>
      <c r="H30" s="45">
        <v>61.6</v>
      </c>
      <c r="I30" s="46">
        <v>642656</v>
      </c>
      <c r="J30" s="45">
        <v>100</v>
      </c>
    </row>
    <row r="31" spans="1:10" ht="42.75" x14ac:dyDescent="0.2">
      <c r="A31" s="47" t="s">
        <v>251</v>
      </c>
      <c r="B31" s="102"/>
      <c r="C31" s="47"/>
      <c r="D31" s="47" t="s">
        <v>253</v>
      </c>
      <c r="E31" s="103"/>
      <c r="F31" s="104"/>
      <c r="G31" s="104"/>
      <c r="H31" s="104"/>
      <c r="I31" s="105">
        <f>I32</f>
        <v>6359859</v>
      </c>
      <c r="J31" s="52"/>
    </row>
    <row r="32" spans="1:10" ht="42.75" x14ac:dyDescent="0.2">
      <c r="A32" s="47" t="s">
        <v>252</v>
      </c>
      <c r="B32" s="49"/>
      <c r="C32" s="49"/>
      <c r="D32" s="47" t="s">
        <v>253</v>
      </c>
      <c r="E32" s="103"/>
      <c r="F32" s="104"/>
      <c r="G32" s="104"/>
      <c r="H32" s="104"/>
      <c r="I32" s="105">
        <f>I34</f>
        <v>6359859</v>
      </c>
      <c r="J32" s="52"/>
    </row>
    <row r="33" spans="1:10" ht="28.5" x14ac:dyDescent="0.2">
      <c r="A33" s="49" t="s">
        <v>293</v>
      </c>
      <c r="B33" s="49" t="s">
        <v>55</v>
      </c>
      <c r="C33" s="49"/>
      <c r="D33" s="62" t="s">
        <v>456</v>
      </c>
      <c r="E33" s="69"/>
      <c r="F33" s="53"/>
      <c r="G33" s="53"/>
      <c r="H33" s="53"/>
      <c r="I33" s="66">
        <f>I34</f>
        <v>6359859</v>
      </c>
      <c r="J33" s="55"/>
    </row>
    <row r="34" spans="1:10" ht="15" x14ac:dyDescent="0.2">
      <c r="A34" s="50" t="s">
        <v>254</v>
      </c>
      <c r="B34" s="50" t="s">
        <v>199</v>
      </c>
      <c r="C34" s="50" t="s">
        <v>13</v>
      </c>
      <c r="D34" s="106" t="s">
        <v>200</v>
      </c>
      <c r="E34" s="107"/>
      <c r="F34" s="60"/>
      <c r="G34" s="60"/>
      <c r="H34" s="60"/>
      <c r="I34" s="54">
        <f>I35+I36+I37+I39+I40</f>
        <v>6359859</v>
      </c>
      <c r="J34" s="61"/>
    </row>
    <row r="35" spans="1:10" ht="45" x14ac:dyDescent="0.2">
      <c r="A35" s="40"/>
      <c r="B35" s="40"/>
      <c r="C35" s="40"/>
      <c r="D35" s="41"/>
      <c r="E35" s="108" t="s">
        <v>255</v>
      </c>
      <c r="F35" s="43" t="s">
        <v>63</v>
      </c>
      <c r="G35" s="44">
        <v>1399396</v>
      </c>
      <c r="H35" s="45">
        <v>3.4</v>
      </c>
      <c r="I35" s="46">
        <v>1351396</v>
      </c>
      <c r="J35" s="45">
        <v>100</v>
      </c>
    </row>
    <row r="36" spans="1:10" ht="63" x14ac:dyDescent="0.2">
      <c r="A36" s="40"/>
      <c r="B36" s="40"/>
      <c r="C36" s="40"/>
      <c r="D36" s="41"/>
      <c r="E36" s="108" t="s">
        <v>452</v>
      </c>
      <c r="F36" s="43" t="s">
        <v>256</v>
      </c>
      <c r="G36" s="44">
        <v>8296601</v>
      </c>
      <c r="H36" s="45">
        <v>0.6</v>
      </c>
      <c r="I36" s="46">
        <v>4644678</v>
      </c>
      <c r="J36" s="45">
        <v>56</v>
      </c>
    </row>
    <row r="37" spans="1:10" ht="45" x14ac:dyDescent="0.2">
      <c r="A37" s="40"/>
      <c r="B37" s="40"/>
      <c r="C37" s="40"/>
      <c r="D37" s="41"/>
      <c r="E37" s="108" t="s">
        <v>257</v>
      </c>
      <c r="F37" s="43" t="s">
        <v>258</v>
      </c>
      <c r="G37" s="44">
        <v>7200000</v>
      </c>
      <c r="H37" s="45">
        <v>0</v>
      </c>
      <c r="I37" s="46">
        <v>100000</v>
      </c>
      <c r="J37" s="45">
        <v>1.4</v>
      </c>
    </row>
    <row r="38" spans="1:10" ht="15" x14ac:dyDescent="0.2">
      <c r="A38" s="40"/>
      <c r="B38" s="40"/>
      <c r="C38" s="40"/>
      <c r="D38" s="41"/>
      <c r="E38" s="108" t="s">
        <v>259</v>
      </c>
      <c r="F38" s="43"/>
      <c r="G38" s="44"/>
      <c r="H38" s="45"/>
      <c r="I38" s="46">
        <v>100000</v>
      </c>
      <c r="J38" s="45"/>
    </row>
    <row r="39" spans="1:10" ht="60" x14ac:dyDescent="0.2">
      <c r="A39" s="40"/>
      <c r="B39" s="40"/>
      <c r="C39" s="40"/>
      <c r="D39" s="41"/>
      <c r="E39" s="108" t="s">
        <v>260</v>
      </c>
      <c r="F39" s="43" t="s">
        <v>261</v>
      </c>
      <c r="G39" s="44">
        <v>1601000</v>
      </c>
      <c r="H39" s="45">
        <v>50.33</v>
      </c>
      <c r="I39" s="46">
        <v>252366</v>
      </c>
      <c r="J39" s="45">
        <v>66.099999999999994</v>
      </c>
    </row>
    <row r="40" spans="1:10" ht="45" x14ac:dyDescent="0.2">
      <c r="A40" s="40"/>
      <c r="B40" s="40"/>
      <c r="C40" s="40"/>
      <c r="D40" s="41"/>
      <c r="E40" s="108" t="s">
        <v>262</v>
      </c>
      <c r="F40" s="43" t="s">
        <v>263</v>
      </c>
      <c r="G40" s="44">
        <v>3346243</v>
      </c>
      <c r="H40" s="45">
        <v>99.7</v>
      </c>
      <c r="I40" s="46">
        <v>11419</v>
      </c>
      <c r="J40" s="45">
        <v>100</v>
      </c>
    </row>
    <row r="41" spans="1:10" ht="42.75" x14ac:dyDescent="0.2">
      <c r="A41" s="47" t="s">
        <v>240</v>
      </c>
      <c r="B41" s="102"/>
      <c r="C41" s="47"/>
      <c r="D41" s="47" t="s">
        <v>242</v>
      </c>
      <c r="E41" s="103"/>
      <c r="F41" s="104"/>
      <c r="G41" s="104"/>
      <c r="H41" s="104"/>
      <c r="I41" s="105">
        <f>I42</f>
        <v>9788800</v>
      </c>
      <c r="J41" s="52"/>
    </row>
    <row r="42" spans="1:10" ht="42.75" x14ac:dyDescent="0.2">
      <c r="A42" s="47" t="s">
        <v>241</v>
      </c>
      <c r="B42" s="49"/>
      <c r="C42" s="49"/>
      <c r="D42" s="47" t="s">
        <v>242</v>
      </c>
      <c r="E42" s="103"/>
      <c r="F42" s="104"/>
      <c r="G42" s="104"/>
      <c r="H42" s="104"/>
      <c r="I42" s="105">
        <f>I44+I47</f>
        <v>9788800</v>
      </c>
      <c r="J42" s="52"/>
    </row>
    <row r="43" spans="1:10" ht="28.5" x14ac:dyDescent="0.2">
      <c r="A43" s="49" t="s">
        <v>294</v>
      </c>
      <c r="B43" s="49" t="s">
        <v>55</v>
      </c>
      <c r="C43" s="49"/>
      <c r="D43" s="62" t="s">
        <v>456</v>
      </c>
      <c r="E43" s="69"/>
      <c r="F43" s="53"/>
      <c r="G43" s="53"/>
      <c r="H43" s="53"/>
      <c r="I43" s="66">
        <f>I44</f>
        <v>8788800</v>
      </c>
      <c r="J43" s="55"/>
    </row>
    <row r="44" spans="1:10" ht="15" x14ac:dyDescent="0.2">
      <c r="A44" s="50">
        <v>1017324</v>
      </c>
      <c r="B44" s="50">
        <v>7324</v>
      </c>
      <c r="C44" s="50" t="s">
        <v>13</v>
      </c>
      <c r="D44" s="106" t="s">
        <v>62</v>
      </c>
      <c r="E44" s="107"/>
      <c r="F44" s="60"/>
      <c r="G44" s="60"/>
      <c r="H44" s="60"/>
      <c r="I44" s="54">
        <f>I45+I46</f>
        <v>8788800</v>
      </c>
      <c r="J44" s="61"/>
    </row>
    <row r="45" spans="1:10" ht="42.75" customHeight="1" x14ac:dyDescent="0.2">
      <c r="A45" s="40"/>
      <c r="B45" s="40"/>
      <c r="C45" s="40"/>
      <c r="D45" s="41"/>
      <c r="E45" s="108" t="s">
        <v>243</v>
      </c>
      <c r="F45" s="43" t="s">
        <v>245</v>
      </c>
      <c r="G45" s="44">
        <v>10950036</v>
      </c>
      <c r="H45" s="45">
        <v>0</v>
      </c>
      <c r="I45" s="46">
        <v>7690857</v>
      </c>
      <c r="J45" s="45">
        <v>70.23590607373346</v>
      </c>
    </row>
    <row r="46" spans="1:10" ht="68.25" customHeight="1" x14ac:dyDescent="0.2">
      <c r="A46" s="40"/>
      <c r="B46" s="40"/>
      <c r="C46" s="40"/>
      <c r="D46" s="41"/>
      <c r="E46" s="108" t="s">
        <v>244</v>
      </c>
      <c r="F46" s="43" t="s">
        <v>59</v>
      </c>
      <c r="G46" s="44">
        <v>7238198</v>
      </c>
      <c r="H46" s="45">
        <v>84.831271413713168</v>
      </c>
      <c r="I46" s="46">
        <v>1097943</v>
      </c>
      <c r="J46" s="45">
        <v>100.00000539971356</v>
      </c>
    </row>
    <row r="47" spans="1:10" ht="28.5" x14ac:dyDescent="0.2">
      <c r="A47" s="49" t="s">
        <v>246</v>
      </c>
      <c r="B47" s="49" t="s">
        <v>247</v>
      </c>
      <c r="C47" s="49" t="s">
        <v>13</v>
      </c>
      <c r="D47" s="109" t="s">
        <v>248</v>
      </c>
      <c r="E47" s="103"/>
      <c r="F47" s="104"/>
      <c r="G47" s="104"/>
      <c r="H47" s="104"/>
      <c r="I47" s="66">
        <f>I48+I49+I50</f>
        <v>1000000</v>
      </c>
      <c r="J47" s="52"/>
    </row>
    <row r="48" spans="1:10" ht="66.75" customHeight="1" x14ac:dyDescent="0.2">
      <c r="A48" s="40"/>
      <c r="B48" s="40"/>
      <c r="C48" s="40"/>
      <c r="D48" s="41"/>
      <c r="E48" s="108" t="s">
        <v>450</v>
      </c>
      <c r="F48" s="43">
        <v>2021</v>
      </c>
      <c r="G48" s="44"/>
      <c r="H48" s="45"/>
      <c r="I48" s="46">
        <v>500000</v>
      </c>
      <c r="J48" s="45"/>
    </row>
    <row r="49" spans="1:10" ht="60" x14ac:dyDescent="0.2">
      <c r="A49" s="40"/>
      <c r="B49" s="40"/>
      <c r="C49" s="40"/>
      <c r="D49" s="41"/>
      <c r="E49" s="108" t="s">
        <v>249</v>
      </c>
      <c r="F49" s="43">
        <v>2021</v>
      </c>
      <c r="G49" s="44"/>
      <c r="H49" s="45"/>
      <c r="I49" s="46">
        <v>300000</v>
      </c>
      <c r="J49" s="45"/>
    </row>
    <row r="50" spans="1:10" ht="68.25" customHeight="1" x14ac:dyDescent="0.2">
      <c r="A50" s="40"/>
      <c r="B50" s="40"/>
      <c r="C50" s="40"/>
      <c r="D50" s="41"/>
      <c r="E50" s="108" t="s">
        <v>250</v>
      </c>
      <c r="F50" s="43">
        <v>2021</v>
      </c>
      <c r="G50" s="44"/>
      <c r="H50" s="45"/>
      <c r="I50" s="46">
        <v>200000</v>
      </c>
      <c r="J50" s="45"/>
    </row>
    <row r="51" spans="1:10" s="110" customFormat="1" ht="50.45" customHeight="1" x14ac:dyDescent="0.2">
      <c r="A51" s="47" t="s">
        <v>15</v>
      </c>
      <c r="B51" s="102"/>
      <c r="C51" s="47"/>
      <c r="D51" s="47" t="s">
        <v>14</v>
      </c>
      <c r="E51" s="103"/>
      <c r="F51" s="104"/>
      <c r="G51" s="104"/>
      <c r="H51" s="104"/>
      <c r="I51" s="105">
        <f>I52</f>
        <v>272597464</v>
      </c>
      <c r="J51" s="52"/>
    </row>
    <row r="52" spans="1:10" s="91" customFormat="1" ht="46.15" customHeight="1" x14ac:dyDescent="0.2">
      <c r="A52" s="47" t="s">
        <v>16</v>
      </c>
      <c r="B52" s="49"/>
      <c r="C52" s="49"/>
      <c r="D52" s="47" t="s">
        <v>14</v>
      </c>
      <c r="E52" s="103"/>
      <c r="F52" s="104"/>
      <c r="G52" s="104"/>
      <c r="H52" s="104"/>
      <c r="I52" s="105">
        <f>I100+I53+I96+I190</f>
        <v>272597464</v>
      </c>
      <c r="J52" s="52"/>
    </row>
    <row r="53" spans="1:10" s="91" customFormat="1" ht="28.5" x14ac:dyDescent="0.2">
      <c r="A53" s="49" t="s">
        <v>120</v>
      </c>
      <c r="B53" s="49" t="s">
        <v>121</v>
      </c>
      <c r="C53" s="49" t="s">
        <v>13</v>
      </c>
      <c r="D53" s="109" t="s">
        <v>457</v>
      </c>
      <c r="E53" s="103"/>
      <c r="F53" s="104"/>
      <c r="G53" s="104"/>
      <c r="H53" s="104"/>
      <c r="I53" s="66">
        <f>I56+I59+I78+I92+I94+I54+I55+I62+I64+I66+I68+I70+I72+I74+I76+I81+I83+I85+I87+I89+I90</f>
        <v>59015453</v>
      </c>
      <c r="J53" s="52"/>
    </row>
    <row r="54" spans="1:10" s="91" customFormat="1" ht="15" x14ac:dyDescent="0.2">
      <c r="A54" s="49"/>
      <c r="B54" s="49"/>
      <c r="C54" s="49"/>
      <c r="D54" s="109"/>
      <c r="E54" s="75" t="s">
        <v>295</v>
      </c>
      <c r="F54" s="76" t="s">
        <v>63</v>
      </c>
      <c r="G54" s="57">
        <v>25550069</v>
      </c>
      <c r="H54" s="74">
        <v>27.729251924916525</v>
      </c>
      <c r="I54" s="54">
        <v>100000</v>
      </c>
      <c r="J54" s="58">
        <v>28.120640300423457</v>
      </c>
    </row>
    <row r="55" spans="1:10" s="91" customFormat="1" ht="30" x14ac:dyDescent="0.2">
      <c r="A55" s="49"/>
      <c r="B55" s="49"/>
      <c r="C55" s="49"/>
      <c r="D55" s="109"/>
      <c r="E55" s="75" t="s">
        <v>296</v>
      </c>
      <c r="F55" s="76" t="s">
        <v>170</v>
      </c>
      <c r="G55" s="57">
        <v>40966915</v>
      </c>
      <c r="H55" s="74">
        <v>99.827421713350887</v>
      </c>
      <c r="I55" s="54">
        <v>70700</v>
      </c>
      <c r="J55" s="58">
        <v>99.827421713350887</v>
      </c>
    </row>
    <row r="56" spans="1:10" s="91" customFormat="1" ht="30" x14ac:dyDescent="0.2">
      <c r="A56" s="47"/>
      <c r="B56" s="49"/>
      <c r="C56" s="49"/>
      <c r="D56" s="47"/>
      <c r="E56" s="75" t="s">
        <v>122</v>
      </c>
      <c r="F56" s="76" t="s">
        <v>258</v>
      </c>
      <c r="G56" s="57">
        <v>91650426</v>
      </c>
      <c r="H56" s="74">
        <v>0</v>
      </c>
      <c r="I56" s="54">
        <v>1500000</v>
      </c>
      <c r="J56" s="58">
        <v>1.6366536037704833</v>
      </c>
    </row>
    <row r="57" spans="1:10" s="91" customFormat="1" ht="15" x14ac:dyDescent="0.2">
      <c r="A57" s="47"/>
      <c r="B57" s="49"/>
      <c r="C57" s="49"/>
      <c r="D57" s="47"/>
      <c r="E57" s="75" t="s">
        <v>108</v>
      </c>
      <c r="F57" s="76"/>
      <c r="G57" s="57"/>
      <c r="H57" s="74"/>
      <c r="I57" s="54">
        <v>1500000</v>
      </c>
      <c r="J57" s="58"/>
    </row>
    <row r="58" spans="1:10" s="91" customFormat="1" ht="15" x14ac:dyDescent="0.2">
      <c r="A58" s="47"/>
      <c r="B58" s="49"/>
      <c r="C58" s="49"/>
      <c r="D58" s="47"/>
      <c r="E58" s="111" t="s">
        <v>297</v>
      </c>
      <c r="F58" s="76"/>
      <c r="G58" s="57"/>
      <c r="H58" s="74"/>
      <c r="I58" s="54"/>
      <c r="J58" s="58"/>
    </row>
    <row r="59" spans="1:10" s="91" customFormat="1" ht="30" x14ac:dyDescent="0.2">
      <c r="A59" s="47"/>
      <c r="B59" s="49"/>
      <c r="C59" s="49"/>
      <c r="D59" s="47"/>
      <c r="E59" s="75" t="s">
        <v>123</v>
      </c>
      <c r="F59" s="76" t="s">
        <v>59</v>
      </c>
      <c r="G59" s="57">
        <v>85464764</v>
      </c>
      <c r="H59" s="74">
        <v>39.056387027523996</v>
      </c>
      <c r="I59" s="54">
        <v>6710659</v>
      </c>
      <c r="J59" s="58">
        <v>46.908346929969873</v>
      </c>
    </row>
    <row r="60" spans="1:10" s="91" customFormat="1" ht="15" x14ac:dyDescent="0.2">
      <c r="A60" s="47"/>
      <c r="B60" s="49"/>
      <c r="C60" s="49"/>
      <c r="D60" s="47"/>
      <c r="E60" s="75" t="s">
        <v>124</v>
      </c>
      <c r="F60" s="76"/>
      <c r="G60" s="57"/>
      <c r="H60" s="74"/>
      <c r="I60" s="54">
        <v>1710659</v>
      </c>
      <c r="J60" s="58"/>
    </row>
    <row r="61" spans="1:10" s="91" customFormat="1" ht="15" x14ac:dyDescent="0.2">
      <c r="A61" s="47"/>
      <c r="B61" s="49"/>
      <c r="C61" s="49"/>
      <c r="D61" s="47"/>
      <c r="E61" s="112" t="s">
        <v>298</v>
      </c>
      <c r="F61" s="76"/>
      <c r="G61" s="57"/>
      <c r="H61" s="74"/>
      <c r="I61" s="54"/>
      <c r="J61" s="58"/>
    </row>
    <row r="62" spans="1:10" s="91" customFormat="1" ht="45" x14ac:dyDescent="0.2">
      <c r="A62" s="47"/>
      <c r="B62" s="49"/>
      <c r="C62" s="49"/>
      <c r="D62" s="47"/>
      <c r="E62" s="113" t="s">
        <v>299</v>
      </c>
      <c r="F62" s="114" t="s">
        <v>63</v>
      </c>
      <c r="G62" s="57">
        <v>47726676</v>
      </c>
      <c r="H62" s="74">
        <v>93.572032965379776</v>
      </c>
      <c r="I62" s="54">
        <v>2835500</v>
      </c>
      <c r="J62" s="58">
        <v>99.513154865425776</v>
      </c>
    </row>
    <row r="63" spans="1:10" s="91" customFormat="1" ht="15" x14ac:dyDescent="0.2">
      <c r="A63" s="47"/>
      <c r="B63" s="49"/>
      <c r="C63" s="49"/>
      <c r="D63" s="47"/>
      <c r="E63" s="111" t="s">
        <v>66</v>
      </c>
      <c r="F63" s="76"/>
      <c r="G63" s="57"/>
      <c r="H63" s="74"/>
      <c r="I63" s="54"/>
      <c r="J63" s="58"/>
    </row>
    <row r="64" spans="1:10" s="91" customFormat="1" ht="45.75" customHeight="1" x14ac:dyDescent="0.2">
      <c r="A64" s="47"/>
      <c r="B64" s="49"/>
      <c r="C64" s="49"/>
      <c r="D64" s="47"/>
      <c r="E64" s="113" t="s">
        <v>300</v>
      </c>
      <c r="F64" s="114">
        <v>2021</v>
      </c>
      <c r="G64" s="57">
        <v>5000000</v>
      </c>
      <c r="H64" s="74">
        <v>0</v>
      </c>
      <c r="I64" s="54">
        <v>5000000</v>
      </c>
      <c r="J64" s="58">
        <v>100</v>
      </c>
    </row>
    <row r="65" spans="1:10" s="91" customFormat="1" ht="15" x14ac:dyDescent="0.2">
      <c r="A65" s="47"/>
      <c r="B65" s="49"/>
      <c r="C65" s="49"/>
      <c r="D65" s="47"/>
      <c r="E65" s="112" t="s">
        <v>70</v>
      </c>
      <c r="F65" s="76"/>
      <c r="G65" s="57"/>
      <c r="H65" s="74"/>
      <c r="I65" s="54"/>
      <c r="J65" s="58"/>
    </row>
    <row r="66" spans="1:10" s="91" customFormat="1" ht="30" x14ac:dyDescent="0.2">
      <c r="A66" s="47"/>
      <c r="B66" s="49"/>
      <c r="C66" s="49"/>
      <c r="D66" s="47"/>
      <c r="E66" s="115" t="s">
        <v>301</v>
      </c>
      <c r="F66" s="114" t="s">
        <v>63</v>
      </c>
      <c r="G66" s="57">
        <v>13349380</v>
      </c>
      <c r="H66" s="74">
        <v>55.683814529214089</v>
      </c>
      <c r="I66" s="54">
        <v>5915936</v>
      </c>
      <c r="J66" s="58">
        <v>100</v>
      </c>
    </row>
    <row r="67" spans="1:10" s="91" customFormat="1" ht="15" x14ac:dyDescent="0.2">
      <c r="A67" s="47"/>
      <c r="B67" s="49"/>
      <c r="C67" s="49"/>
      <c r="D67" s="47"/>
      <c r="E67" s="116" t="s">
        <v>302</v>
      </c>
      <c r="F67" s="76"/>
      <c r="G67" s="57"/>
      <c r="H67" s="74"/>
      <c r="I67" s="54"/>
      <c r="J67" s="58"/>
    </row>
    <row r="68" spans="1:10" s="91" customFormat="1" ht="15" x14ac:dyDescent="0.2">
      <c r="A68" s="47"/>
      <c r="B68" s="49"/>
      <c r="C68" s="49"/>
      <c r="D68" s="47"/>
      <c r="E68" s="115" t="s">
        <v>303</v>
      </c>
      <c r="F68" s="114" t="s">
        <v>63</v>
      </c>
      <c r="G68" s="57">
        <v>15522594</v>
      </c>
      <c r="H68" s="74">
        <v>83.203020062239602</v>
      </c>
      <c r="I68" s="54">
        <v>2420500</v>
      </c>
      <c r="J68" s="58">
        <v>98.796418949049368</v>
      </c>
    </row>
    <row r="69" spans="1:10" s="91" customFormat="1" ht="15" x14ac:dyDescent="0.2">
      <c r="A69" s="47"/>
      <c r="B69" s="49"/>
      <c r="C69" s="49"/>
      <c r="D69" s="47"/>
      <c r="E69" s="116" t="s">
        <v>67</v>
      </c>
      <c r="F69" s="76"/>
      <c r="G69" s="57"/>
      <c r="H69" s="74"/>
      <c r="I69" s="54"/>
      <c r="J69" s="58"/>
    </row>
    <row r="70" spans="1:10" s="91" customFormat="1" ht="30" x14ac:dyDescent="0.2">
      <c r="A70" s="47"/>
      <c r="B70" s="49"/>
      <c r="C70" s="49"/>
      <c r="D70" s="47"/>
      <c r="E70" s="115" t="s">
        <v>304</v>
      </c>
      <c r="F70" s="114" t="s">
        <v>59</v>
      </c>
      <c r="G70" s="57">
        <v>13530453</v>
      </c>
      <c r="H70" s="74">
        <v>55.409844740601081</v>
      </c>
      <c r="I70" s="54">
        <v>564000</v>
      </c>
      <c r="J70" s="58">
        <v>55.89145123226843</v>
      </c>
    </row>
    <row r="71" spans="1:10" s="91" customFormat="1" ht="15" x14ac:dyDescent="0.2">
      <c r="A71" s="47"/>
      <c r="B71" s="49"/>
      <c r="C71" s="49"/>
      <c r="D71" s="47"/>
      <c r="E71" s="116" t="s">
        <v>305</v>
      </c>
      <c r="F71" s="76"/>
      <c r="G71" s="57"/>
      <c r="H71" s="74"/>
      <c r="I71" s="54"/>
      <c r="J71" s="58"/>
    </row>
    <row r="72" spans="1:10" s="91" customFormat="1" ht="30" x14ac:dyDescent="0.2">
      <c r="A72" s="47"/>
      <c r="B72" s="49"/>
      <c r="C72" s="49"/>
      <c r="D72" s="47"/>
      <c r="E72" s="115" t="s">
        <v>306</v>
      </c>
      <c r="F72" s="114" t="s">
        <v>63</v>
      </c>
      <c r="G72" s="57">
        <v>27205503</v>
      </c>
      <c r="H72" s="74">
        <v>89.553720069061029</v>
      </c>
      <c r="I72" s="54">
        <v>2841963</v>
      </c>
      <c r="J72" s="58">
        <v>100</v>
      </c>
    </row>
    <row r="73" spans="1:10" s="91" customFormat="1" ht="15" x14ac:dyDescent="0.2">
      <c r="A73" s="47"/>
      <c r="B73" s="49"/>
      <c r="C73" s="49"/>
      <c r="D73" s="47"/>
      <c r="E73" s="116" t="s">
        <v>307</v>
      </c>
      <c r="F73" s="117"/>
      <c r="G73" s="104"/>
      <c r="H73" s="104"/>
      <c r="I73" s="105"/>
      <c r="J73" s="58"/>
    </row>
    <row r="74" spans="1:10" s="91" customFormat="1" ht="30" x14ac:dyDescent="0.2">
      <c r="A74" s="47"/>
      <c r="B74" s="49"/>
      <c r="C74" s="49"/>
      <c r="D74" s="47"/>
      <c r="E74" s="113" t="s">
        <v>308</v>
      </c>
      <c r="F74" s="114" t="s">
        <v>63</v>
      </c>
      <c r="G74" s="57">
        <v>14869455</v>
      </c>
      <c r="H74" s="74">
        <v>37.081715503359071</v>
      </c>
      <c r="I74" s="54">
        <v>300000</v>
      </c>
      <c r="J74" s="58">
        <v>39.099274317720457</v>
      </c>
    </row>
    <row r="75" spans="1:10" s="91" customFormat="1" ht="15" x14ac:dyDescent="0.2">
      <c r="A75" s="47"/>
      <c r="B75" s="49"/>
      <c r="C75" s="49"/>
      <c r="D75" s="47"/>
      <c r="E75" s="118" t="s">
        <v>309</v>
      </c>
      <c r="F75" s="117"/>
      <c r="G75" s="104"/>
      <c r="H75" s="104"/>
      <c r="I75" s="105"/>
      <c r="J75" s="58"/>
    </row>
    <row r="76" spans="1:10" s="91" customFormat="1" ht="30" x14ac:dyDescent="0.2">
      <c r="A76" s="47"/>
      <c r="B76" s="49"/>
      <c r="C76" s="49"/>
      <c r="D76" s="47"/>
      <c r="E76" s="113" t="s">
        <v>310</v>
      </c>
      <c r="F76" s="114" t="s">
        <v>311</v>
      </c>
      <c r="G76" s="57">
        <v>4141340</v>
      </c>
      <c r="H76" s="74">
        <v>68.367726388077287</v>
      </c>
      <c r="I76" s="54">
        <v>191365</v>
      </c>
      <c r="J76" s="58">
        <v>68.367741842012492</v>
      </c>
    </row>
    <row r="77" spans="1:10" s="91" customFormat="1" ht="15" x14ac:dyDescent="0.2">
      <c r="A77" s="47"/>
      <c r="B77" s="49"/>
      <c r="C77" s="49"/>
      <c r="D77" s="47"/>
      <c r="E77" s="111" t="s">
        <v>125</v>
      </c>
      <c r="F77" s="76"/>
      <c r="G77" s="57"/>
      <c r="H77" s="74"/>
      <c r="I77" s="54"/>
      <c r="J77" s="58"/>
    </row>
    <row r="78" spans="1:10" s="91" customFormat="1" ht="30" x14ac:dyDescent="0.2">
      <c r="A78" s="47"/>
      <c r="B78" s="49"/>
      <c r="C78" s="49"/>
      <c r="D78" s="47"/>
      <c r="E78" s="75" t="s">
        <v>126</v>
      </c>
      <c r="F78" s="76">
        <v>2021</v>
      </c>
      <c r="G78" s="57">
        <v>40000000</v>
      </c>
      <c r="H78" s="74">
        <v>0</v>
      </c>
      <c r="I78" s="54">
        <v>14500000</v>
      </c>
      <c r="J78" s="58">
        <v>36.25</v>
      </c>
    </row>
    <row r="79" spans="1:10" s="91" customFormat="1" ht="15" x14ac:dyDescent="0.2">
      <c r="A79" s="47"/>
      <c r="B79" s="49"/>
      <c r="C79" s="49"/>
      <c r="D79" s="47"/>
      <c r="E79" s="75" t="s">
        <v>127</v>
      </c>
      <c r="F79" s="76"/>
      <c r="G79" s="57"/>
      <c r="H79" s="74"/>
      <c r="I79" s="54">
        <v>1700000</v>
      </c>
      <c r="J79" s="58"/>
    </row>
    <row r="80" spans="1:10" s="91" customFormat="1" ht="15" x14ac:dyDescent="0.2">
      <c r="A80" s="47"/>
      <c r="B80" s="49"/>
      <c r="C80" s="49"/>
      <c r="D80" s="47"/>
      <c r="E80" s="111" t="s">
        <v>312</v>
      </c>
      <c r="F80" s="117"/>
      <c r="G80" s="104"/>
      <c r="H80" s="104"/>
      <c r="I80" s="54"/>
      <c r="J80" s="58"/>
    </row>
    <row r="81" spans="1:10" s="91" customFormat="1" ht="30" x14ac:dyDescent="0.2">
      <c r="A81" s="47"/>
      <c r="B81" s="49"/>
      <c r="C81" s="49"/>
      <c r="D81" s="47"/>
      <c r="E81" s="119" t="s">
        <v>313</v>
      </c>
      <c r="F81" s="114" t="s">
        <v>63</v>
      </c>
      <c r="G81" s="57">
        <v>14737947</v>
      </c>
      <c r="H81" s="74">
        <v>39.397970422881826</v>
      </c>
      <c r="I81" s="54">
        <v>300000</v>
      </c>
      <c r="J81" s="58">
        <v>41.433532092359947</v>
      </c>
    </row>
    <row r="82" spans="1:10" s="91" customFormat="1" ht="15" x14ac:dyDescent="0.2">
      <c r="A82" s="47"/>
      <c r="B82" s="49"/>
      <c r="C82" s="49"/>
      <c r="D82" s="47"/>
      <c r="E82" s="120" t="s">
        <v>314</v>
      </c>
      <c r="F82" s="121"/>
      <c r="G82" s="122"/>
      <c r="H82" s="104"/>
      <c r="I82" s="54"/>
      <c r="J82" s="58"/>
    </row>
    <row r="83" spans="1:10" s="91" customFormat="1" ht="25.5" x14ac:dyDescent="0.2">
      <c r="A83" s="47"/>
      <c r="B83" s="49"/>
      <c r="C83" s="49"/>
      <c r="D83" s="47"/>
      <c r="E83" s="123" t="s">
        <v>315</v>
      </c>
      <c r="F83" s="124" t="s">
        <v>63</v>
      </c>
      <c r="G83" s="125">
        <v>9834563</v>
      </c>
      <c r="H83" s="74">
        <v>64.826469666216994</v>
      </c>
      <c r="I83" s="54">
        <v>300000</v>
      </c>
      <c r="J83" s="58">
        <v>67.876935660486396</v>
      </c>
    </row>
    <row r="84" spans="1:10" s="91" customFormat="1" ht="15" x14ac:dyDescent="0.2">
      <c r="A84" s="47"/>
      <c r="B84" s="49"/>
      <c r="C84" s="49"/>
      <c r="D84" s="47"/>
      <c r="E84" s="120" t="s">
        <v>316</v>
      </c>
      <c r="F84" s="126"/>
      <c r="G84" s="127"/>
      <c r="H84" s="74"/>
      <c r="I84" s="54"/>
      <c r="J84" s="58"/>
    </row>
    <row r="85" spans="1:10" s="91" customFormat="1" ht="30" x14ac:dyDescent="0.2">
      <c r="A85" s="47"/>
      <c r="B85" s="49"/>
      <c r="C85" s="49"/>
      <c r="D85" s="47"/>
      <c r="E85" s="113" t="s">
        <v>317</v>
      </c>
      <c r="F85" s="124" t="s">
        <v>63</v>
      </c>
      <c r="G85" s="127">
        <v>8616860</v>
      </c>
      <c r="H85" s="74">
        <v>86.135053836316246</v>
      </c>
      <c r="I85" s="54">
        <v>545100</v>
      </c>
      <c r="J85" s="58">
        <v>92.461024085339673</v>
      </c>
    </row>
    <row r="86" spans="1:10" s="91" customFormat="1" ht="15" x14ac:dyDescent="0.2">
      <c r="A86" s="47"/>
      <c r="B86" s="49"/>
      <c r="C86" s="49"/>
      <c r="D86" s="47"/>
      <c r="E86" s="120" t="s">
        <v>318</v>
      </c>
      <c r="F86" s="126"/>
      <c r="G86" s="127"/>
      <c r="H86" s="74"/>
      <c r="I86" s="54"/>
      <c r="J86" s="58"/>
    </row>
    <row r="87" spans="1:10" s="91" customFormat="1" ht="30" x14ac:dyDescent="0.2">
      <c r="A87" s="47"/>
      <c r="B87" s="49"/>
      <c r="C87" s="49"/>
      <c r="D87" s="47"/>
      <c r="E87" s="128" t="s">
        <v>319</v>
      </c>
      <c r="F87" s="129" t="s">
        <v>63</v>
      </c>
      <c r="G87" s="127">
        <v>10631648</v>
      </c>
      <c r="H87" s="74">
        <v>72.343610322689386</v>
      </c>
      <c r="I87" s="54">
        <v>2940330</v>
      </c>
      <c r="J87" s="58">
        <v>100</v>
      </c>
    </row>
    <row r="88" spans="1:10" s="91" customFormat="1" ht="15" x14ac:dyDescent="0.2">
      <c r="A88" s="47"/>
      <c r="B88" s="49"/>
      <c r="C88" s="49"/>
      <c r="D88" s="47"/>
      <c r="E88" s="112" t="s">
        <v>320</v>
      </c>
      <c r="F88" s="130"/>
      <c r="G88" s="131"/>
      <c r="H88" s="132"/>
      <c r="I88" s="54"/>
      <c r="J88" s="58"/>
    </row>
    <row r="89" spans="1:10" s="91" customFormat="1" ht="30" x14ac:dyDescent="0.2">
      <c r="A89" s="47"/>
      <c r="B89" s="49"/>
      <c r="C89" s="49"/>
      <c r="D89" s="47"/>
      <c r="E89" s="133" t="s">
        <v>321</v>
      </c>
      <c r="F89" s="134" t="s">
        <v>258</v>
      </c>
      <c r="G89" s="127">
        <v>45000000</v>
      </c>
      <c r="H89" s="74">
        <v>0</v>
      </c>
      <c r="I89" s="54">
        <v>3000000</v>
      </c>
      <c r="J89" s="58">
        <v>6.666666666666667</v>
      </c>
    </row>
    <row r="90" spans="1:10" s="91" customFormat="1" ht="30" x14ac:dyDescent="0.2">
      <c r="A90" s="47"/>
      <c r="B90" s="49"/>
      <c r="C90" s="49"/>
      <c r="D90" s="47"/>
      <c r="E90" s="133" t="s">
        <v>322</v>
      </c>
      <c r="F90" s="134" t="s">
        <v>258</v>
      </c>
      <c r="G90" s="127">
        <v>50000000</v>
      </c>
      <c r="H90" s="74">
        <v>0</v>
      </c>
      <c r="I90" s="54">
        <v>3500000</v>
      </c>
      <c r="J90" s="58">
        <v>7.0000000000000009</v>
      </c>
    </row>
    <row r="91" spans="1:10" s="91" customFormat="1" ht="15" x14ac:dyDescent="0.2">
      <c r="A91" s="47"/>
      <c r="B91" s="49"/>
      <c r="C91" s="49"/>
      <c r="D91" s="47"/>
      <c r="E91" s="111" t="s">
        <v>128</v>
      </c>
      <c r="F91" s="76"/>
      <c r="G91" s="57"/>
      <c r="H91" s="74"/>
      <c r="I91" s="54"/>
      <c r="J91" s="58"/>
    </row>
    <row r="92" spans="1:10" s="91" customFormat="1" ht="30" x14ac:dyDescent="0.2">
      <c r="A92" s="47"/>
      <c r="B92" s="49"/>
      <c r="C92" s="49"/>
      <c r="D92" s="47"/>
      <c r="E92" s="75" t="s">
        <v>129</v>
      </c>
      <c r="F92" s="76">
        <v>2021</v>
      </c>
      <c r="G92" s="57">
        <v>14639205.73</v>
      </c>
      <c r="H92" s="74">
        <v>0</v>
      </c>
      <c r="I92" s="54">
        <v>479400</v>
      </c>
      <c r="J92" s="58">
        <v>3.2747678312735888</v>
      </c>
    </row>
    <row r="93" spans="1:10" s="91" customFormat="1" ht="15" x14ac:dyDescent="0.2">
      <c r="A93" s="47"/>
      <c r="B93" s="49"/>
      <c r="C93" s="49"/>
      <c r="D93" s="47"/>
      <c r="E93" s="75" t="s">
        <v>127</v>
      </c>
      <c r="F93" s="76"/>
      <c r="G93" s="57"/>
      <c r="H93" s="74"/>
      <c r="I93" s="54">
        <v>479400</v>
      </c>
      <c r="J93" s="58"/>
    </row>
    <row r="94" spans="1:10" s="91" customFormat="1" ht="30" x14ac:dyDescent="0.2">
      <c r="A94" s="47"/>
      <c r="B94" s="49"/>
      <c r="C94" s="49"/>
      <c r="D94" s="47"/>
      <c r="E94" s="75" t="s">
        <v>130</v>
      </c>
      <c r="F94" s="76">
        <v>2021</v>
      </c>
      <c r="G94" s="57">
        <v>12928308</v>
      </c>
      <c r="H94" s="74">
        <v>3.209979217698093</v>
      </c>
      <c r="I94" s="54">
        <v>5000000</v>
      </c>
      <c r="J94" s="58">
        <v>41.88480039305994</v>
      </c>
    </row>
    <row r="95" spans="1:10" s="91" customFormat="1" ht="15" x14ac:dyDescent="0.2">
      <c r="A95" s="47"/>
      <c r="B95" s="49"/>
      <c r="C95" s="49"/>
      <c r="D95" s="47"/>
      <c r="E95" s="75" t="s">
        <v>127</v>
      </c>
      <c r="F95" s="104"/>
      <c r="G95" s="104"/>
      <c r="H95" s="104"/>
      <c r="I95" s="54">
        <v>300000</v>
      </c>
      <c r="J95" s="58"/>
    </row>
    <row r="96" spans="1:10" s="91" customFormat="1" ht="15" x14ac:dyDescent="0.2">
      <c r="A96" s="49" t="s">
        <v>323</v>
      </c>
      <c r="B96" s="49" t="s">
        <v>52</v>
      </c>
      <c r="C96" s="49"/>
      <c r="D96" s="135" t="s">
        <v>53</v>
      </c>
      <c r="E96" s="136"/>
      <c r="F96" s="77"/>
      <c r="G96" s="53"/>
      <c r="H96" s="53"/>
      <c r="I96" s="66">
        <f>I97</f>
        <v>30675</v>
      </c>
      <c r="J96" s="55"/>
    </row>
    <row r="97" spans="1:11" s="8" customFormat="1" ht="45" x14ac:dyDescent="0.2">
      <c r="A97" s="50" t="s">
        <v>324</v>
      </c>
      <c r="B97" s="50" t="s">
        <v>325</v>
      </c>
      <c r="C97" s="65" t="s">
        <v>12</v>
      </c>
      <c r="D97" s="137" t="s">
        <v>326</v>
      </c>
      <c r="E97" s="114"/>
      <c r="F97" s="114"/>
      <c r="G97" s="57"/>
      <c r="H97" s="74"/>
      <c r="I97" s="54">
        <v>30675</v>
      </c>
      <c r="J97" s="55"/>
    </row>
    <row r="98" spans="1:11" s="91" customFormat="1" ht="15" x14ac:dyDescent="0.2">
      <c r="A98" s="50"/>
      <c r="B98" s="50"/>
      <c r="C98" s="65"/>
      <c r="D98" s="137"/>
      <c r="E98" s="138" t="s">
        <v>105</v>
      </c>
      <c r="F98" s="114"/>
      <c r="G98" s="57"/>
      <c r="H98" s="74"/>
      <c r="I98" s="54"/>
      <c r="J98" s="58"/>
    </row>
    <row r="99" spans="1:11" s="91" customFormat="1" ht="30" x14ac:dyDescent="0.2">
      <c r="A99" s="50"/>
      <c r="B99" s="50"/>
      <c r="C99" s="65"/>
      <c r="D99" s="137"/>
      <c r="E99" s="115" t="s">
        <v>327</v>
      </c>
      <c r="F99" s="114" t="s">
        <v>59</v>
      </c>
      <c r="G99" s="57">
        <v>1426142</v>
      </c>
      <c r="H99" s="74">
        <v>100</v>
      </c>
      <c r="I99" s="54">
        <v>30675</v>
      </c>
      <c r="J99" s="58">
        <v>100</v>
      </c>
    </row>
    <row r="100" spans="1:11" s="91" customFormat="1" ht="46.15" customHeight="1" x14ac:dyDescent="0.2">
      <c r="A100" s="49" t="s">
        <v>56</v>
      </c>
      <c r="B100" s="49" t="s">
        <v>57</v>
      </c>
      <c r="C100" s="49"/>
      <c r="D100" s="109" t="s">
        <v>58</v>
      </c>
      <c r="E100" s="103"/>
      <c r="F100" s="104"/>
      <c r="G100" s="104"/>
      <c r="H100" s="104"/>
      <c r="I100" s="66">
        <f>I101</f>
        <v>213146136</v>
      </c>
      <c r="J100" s="52"/>
    </row>
    <row r="101" spans="1:11" s="1" customFormat="1" ht="33.75" customHeight="1" x14ac:dyDescent="0.2">
      <c r="A101" s="50" t="s">
        <v>0</v>
      </c>
      <c r="B101" s="50" t="s">
        <v>2</v>
      </c>
      <c r="C101" s="50" t="s">
        <v>11</v>
      </c>
      <c r="D101" s="51" t="s">
        <v>1</v>
      </c>
      <c r="E101" s="139"/>
      <c r="F101" s="53"/>
      <c r="G101" s="53"/>
      <c r="H101" s="53"/>
      <c r="I101" s="54">
        <f>I102+I104+I106+I108+I110+I112+I114+I116+I118+I120+I122+I130+I132+I134+I142+I144+I146+I148+I150+I152+I162+I164+I166+I168+I170+I172+I178+I180+I136+I138+I124+I126+I127+I128+I155+I157+I159+I174+I175+I182+I183+I185+I186+I188+I189++I140</f>
        <v>213146136</v>
      </c>
      <c r="J101" s="55"/>
    </row>
    <row r="102" spans="1:11" s="90" customFormat="1" ht="45" x14ac:dyDescent="0.2">
      <c r="A102" s="50"/>
      <c r="B102" s="50"/>
      <c r="C102" s="50"/>
      <c r="D102" s="51"/>
      <c r="E102" s="75" t="s">
        <v>109</v>
      </c>
      <c r="F102" s="76">
        <v>2021</v>
      </c>
      <c r="G102" s="57">
        <v>461287900</v>
      </c>
      <c r="H102" s="74">
        <v>0.2164288289374163</v>
      </c>
      <c r="I102" s="54">
        <v>290000</v>
      </c>
      <c r="J102" s="58">
        <v>0.27929629196863826</v>
      </c>
      <c r="K102" s="89"/>
    </row>
    <row r="103" spans="1:11" s="90" customFormat="1" ht="15" x14ac:dyDescent="0.2">
      <c r="A103" s="50"/>
      <c r="B103" s="50"/>
      <c r="C103" s="50"/>
      <c r="D103" s="51"/>
      <c r="E103" s="75" t="s">
        <v>108</v>
      </c>
      <c r="F103" s="77"/>
      <c r="G103" s="57"/>
      <c r="H103" s="53"/>
      <c r="I103" s="54">
        <v>280000</v>
      </c>
      <c r="J103" s="55"/>
    </row>
    <row r="104" spans="1:11" s="90" customFormat="1" ht="45" x14ac:dyDescent="0.2">
      <c r="A104" s="50"/>
      <c r="B104" s="50"/>
      <c r="C104" s="50"/>
      <c r="D104" s="51"/>
      <c r="E104" s="75" t="s">
        <v>110</v>
      </c>
      <c r="F104" s="76">
        <v>2021</v>
      </c>
      <c r="G104" s="57">
        <v>315000000</v>
      </c>
      <c r="H104" s="74">
        <v>0.31660634920634922</v>
      </c>
      <c r="I104" s="54">
        <v>290000</v>
      </c>
      <c r="J104" s="58">
        <v>0.40866984126984124</v>
      </c>
      <c r="K104" s="89"/>
    </row>
    <row r="105" spans="1:11" s="90" customFormat="1" ht="15" x14ac:dyDescent="0.2">
      <c r="A105" s="50"/>
      <c r="B105" s="50"/>
      <c r="C105" s="50"/>
      <c r="D105" s="51"/>
      <c r="E105" s="75" t="s">
        <v>108</v>
      </c>
      <c r="F105" s="77"/>
      <c r="G105" s="57"/>
      <c r="H105" s="74"/>
      <c r="I105" s="54">
        <v>280000</v>
      </c>
      <c r="J105" s="55"/>
    </row>
    <row r="106" spans="1:11" s="90" customFormat="1" ht="45" x14ac:dyDescent="0.2">
      <c r="A106" s="50"/>
      <c r="B106" s="50"/>
      <c r="C106" s="50"/>
      <c r="D106" s="51"/>
      <c r="E106" s="75" t="s">
        <v>111</v>
      </c>
      <c r="F106" s="76">
        <v>2021</v>
      </c>
      <c r="G106" s="57">
        <v>235000000</v>
      </c>
      <c r="H106" s="74">
        <v>0.42386382978723408</v>
      </c>
      <c r="I106" s="54">
        <v>220000</v>
      </c>
      <c r="J106" s="58">
        <v>0.51748085106382979</v>
      </c>
    </row>
    <row r="107" spans="1:11" s="90" customFormat="1" ht="15" x14ac:dyDescent="0.2">
      <c r="A107" s="50"/>
      <c r="B107" s="50"/>
      <c r="C107" s="50"/>
      <c r="D107" s="51"/>
      <c r="E107" s="75" t="s">
        <v>108</v>
      </c>
      <c r="F107" s="77"/>
      <c r="G107" s="57"/>
      <c r="H107" s="53"/>
      <c r="I107" s="54">
        <v>210000</v>
      </c>
      <c r="J107" s="55"/>
    </row>
    <row r="108" spans="1:11" s="90" customFormat="1" ht="45" x14ac:dyDescent="0.2">
      <c r="A108" s="50"/>
      <c r="B108" s="50"/>
      <c r="C108" s="50"/>
      <c r="D108" s="51"/>
      <c r="E108" s="75" t="s">
        <v>112</v>
      </c>
      <c r="F108" s="76">
        <v>2021</v>
      </c>
      <c r="G108" s="57">
        <v>238026700</v>
      </c>
      <c r="H108" s="74">
        <v>0.62990412420119257</v>
      </c>
      <c r="I108" s="54">
        <v>220000</v>
      </c>
      <c r="J108" s="58">
        <v>0.72233073012397342</v>
      </c>
    </row>
    <row r="109" spans="1:11" s="90" customFormat="1" ht="15" x14ac:dyDescent="0.2">
      <c r="A109" s="50"/>
      <c r="B109" s="50"/>
      <c r="C109" s="50"/>
      <c r="D109" s="51"/>
      <c r="E109" s="75" t="s">
        <v>108</v>
      </c>
      <c r="F109" s="77"/>
      <c r="G109" s="57"/>
      <c r="H109" s="53"/>
      <c r="I109" s="54">
        <v>210000</v>
      </c>
      <c r="J109" s="55"/>
    </row>
    <row r="110" spans="1:11" s="90" customFormat="1" ht="45" x14ac:dyDescent="0.2">
      <c r="A110" s="50"/>
      <c r="B110" s="50"/>
      <c r="C110" s="50"/>
      <c r="D110" s="51"/>
      <c r="E110" s="75" t="s">
        <v>113</v>
      </c>
      <c r="F110" s="76">
        <v>2021</v>
      </c>
      <c r="G110" s="57">
        <v>130000000</v>
      </c>
      <c r="H110" s="74">
        <v>0.76899230769230764</v>
      </c>
      <c r="I110" s="54">
        <v>160000</v>
      </c>
      <c r="J110" s="58">
        <v>0.89206923076923084</v>
      </c>
    </row>
    <row r="111" spans="1:11" s="90" customFormat="1" ht="15" x14ac:dyDescent="0.2">
      <c r="A111" s="50"/>
      <c r="B111" s="50"/>
      <c r="C111" s="50"/>
      <c r="D111" s="51"/>
      <c r="E111" s="75" t="s">
        <v>108</v>
      </c>
      <c r="F111" s="77"/>
      <c r="G111" s="57"/>
      <c r="H111" s="53"/>
      <c r="I111" s="54">
        <v>150000</v>
      </c>
      <c r="J111" s="55"/>
    </row>
    <row r="112" spans="1:11" s="90" customFormat="1" ht="45" x14ac:dyDescent="0.2">
      <c r="A112" s="50"/>
      <c r="B112" s="50"/>
      <c r="C112" s="50"/>
      <c r="D112" s="51"/>
      <c r="E112" s="75" t="s">
        <v>114</v>
      </c>
      <c r="F112" s="76">
        <v>2021</v>
      </c>
      <c r="G112" s="57">
        <v>1320000000</v>
      </c>
      <c r="H112" s="74">
        <v>0</v>
      </c>
      <c r="I112" s="54">
        <v>2800000</v>
      </c>
      <c r="J112" s="58">
        <v>0.21212121212121215</v>
      </c>
    </row>
    <row r="113" spans="1:10" s="90" customFormat="1" ht="15" x14ac:dyDescent="0.2">
      <c r="A113" s="50"/>
      <c r="B113" s="50"/>
      <c r="C113" s="50"/>
      <c r="D113" s="51"/>
      <c r="E113" s="75" t="s">
        <v>108</v>
      </c>
      <c r="F113" s="77"/>
      <c r="G113" s="57"/>
      <c r="H113" s="74"/>
      <c r="I113" s="54">
        <v>2800000</v>
      </c>
      <c r="J113" s="55"/>
    </row>
    <row r="114" spans="1:10" s="90" customFormat="1" ht="45" x14ac:dyDescent="0.2">
      <c r="A114" s="50"/>
      <c r="B114" s="50"/>
      <c r="C114" s="50"/>
      <c r="D114" s="51"/>
      <c r="E114" s="75" t="s">
        <v>115</v>
      </c>
      <c r="F114" s="76">
        <v>2021</v>
      </c>
      <c r="G114" s="57">
        <v>1250000000</v>
      </c>
      <c r="H114" s="74">
        <v>0</v>
      </c>
      <c r="I114" s="54">
        <v>2450000</v>
      </c>
      <c r="J114" s="58">
        <v>0.19600000000000001</v>
      </c>
    </row>
    <row r="115" spans="1:10" s="90" customFormat="1" ht="15" x14ac:dyDescent="0.2">
      <c r="A115" s="50"/>
      <c r="B115" s="50"/>
      <c r="C115" s="50"/>
      <c r="D115" s="51"/>
      <c r="E115" s="75" t="s">
        <v>108</v>
      </c>
      <c r="F115" s="77"/>
      <c r="G115" s="57"/>
      <c r="H115" s="53"/>
      <c r="I115" s="54">
        <v>2450000</v>
      </c>
      <c r="J115" s="55"/>
    </row>
    <row r="116" spans="1:10" s="90" customFormat="1" ht="45" x14ac:dyDescent="0.2">
      <c r="A116" s="50"/>
      <c r="B116" s="50"/>
      <c r="C116" s="50"/>
      <c r="D116" s="51"/>
      <c r="E116" s="75" t="s">
        <v>116</v>
      </c>
      <c r="F116" s="76">
        <v>2021</v>
      </c>
      <c r="G116" s="57">
        <v>1980000000</v>
      </c>
      <c r="H116" s="74">
        <v>0</v>
      </c>
      <c r="I116" s="54">
        <v>2500000</v>
      </c>
      <c r="J116" s="58">
        <v>0.12626262626262627</v>
      </c>
    </row>
    <row r="117" spans="1:10" s="90" customFormat="1" ht="15" x14ac:dyDescent="0.2">
      <c r="A117" s="50"/>
      <c r="B117" s="50"/>
      <c r="C117" s="50"/>
      <c r="D117" s="51"/>
      <c r="E117" s="75" t="s">
        <v>108</v>
      </c>
      <c r="F117" s="77"/>
      <c r="G117" s="57"/>
      <c r="H117" s="53"/>
      <c r="I117" s="54">
        <v>2500000</v>
      </c>
      <c r="J117" s="55"/>
    </row>
    <row r="118" spans="1:10" s="90" customFormat="1" ht="45" x14ac:dyDescent="0.2">
      <c r="A118" s="50"/>
      <c r="B118" s="50"/>
      <c r="C118" s="50"/>
      <c r="D118" s="51"/>
      <c r="E118" s="75" t="s">
        <v>117</v>
      </c>
      <c r="F118" s="76">
        <v>2021</v>
      </c>
      <c r="G118" s="57">
        <v>1560000000</v>
      </c>
      <c r="H118" s="74">
        <v>0</v>
      </c>
      <c r="I118" s="54">
        <v>2750000</v>
      </c>
      <c r="J118" s="58">
        <v>0.17628205128205129</v>
      </c>
    </row>
    <row r="119" spans="1:10" s="90" customFormat="1" ht="15" x14ac:dyDescent="0.2">
      <c r="A119" s="50"/>
      <c r="B119" s="50"/>
      <c r="C119" s="50"/>
      <c r="D119" s="51"/>
      <c r="E119" s="75" t="s">
        <v>108</v>
      </c>
      <c r="F119" s="77"/>
      <c r="G119" s="57"/>
      <c r="H119" s="53"/>
      <c r="I119" s="54">
        <v>2750000</v>
      </c>
      <c r="J119" s="55"/>
    </row>
    <row r="120" spans="1:10" s="90" customFormat="1" ht="60" x14ac:dyDescent="0.2">
      <c r="A120" s="50"/>
      <c r="B120" s="50"/>
      <c r="C120" s="50"/>
      <c r="D120" s="51"/>
      <c r="E120" s="75" t="s">
        <v>118</v>
      </c>
      <c r="F120" s="76">
        <v>2021</v>
      </c>
      <c r="G120" s="57">
        <v>1280000000</v>
      </c>
      <c r="H120" s="74">
        <v>0</v>
      </c>
      <c r="I120" s="54">
        <v>3430000</v>
      </c>
      <c r="J120" s="58">
        <v>0.26796875000000003</v>
      </c>
    </row>
    <row r="121" spans="1:10" s="90" customFormat="1" ht="15" x14ac:dyDescent="0.2">
      <c r="A121" s="50"/>
      <c r="B121" s="50"/>
      <c r="C121" s="50"/>
      <c r="D121" s="51"/>
      <c r="E121" s="75" t="s">
        <v>108</v>
      </c>
      <c r="F121" s="77"/>
      <c r="G121" s="57"/>
      <c r="H121" s="53"/>
      <c r="I121" s="54">
        <v>3430000</v>
      </c>
      <c r="J121" s="55"/>
    </row>
    <row r="122" spans="1:10" s="90" customFormat="1" ht="45" x14ac:dyDescent="0.2">
      <c r="A122" s="50"/>
      <c r="B122" s="50"/>
      <c r="C122" s="50"/>
      <c r="D122" s="51"/>
      <c r="E122" s="75" t="s">
        <v>119</v>
      </c>
      <c r="F122" s="76">
        <v>2021</v>
      </c>
      <c r="G122" s="57">
        <v>928691800</v>
      </c>
      <c r="H122" s="74">
        <v>0.20736631894456267</v>
      </c>
      <c r="I122" s="54">
        <v>1000000</v>
      </c>
      <c r="J122" s="58">
        <v>0.31504466820962562</v>
      </c>
    </row>
    <row r="123" spans="1:10" s="90" customFormat="1" ht="15" x14ac:dyDescent="0.2">
      <c r="A123" s="50"/>
      <c r="B123" s="50"/>
      <c r="C123" s="50"/>
      <c r="D123" s="51"/>
      <c r="E123" s="140" t="s">
        <v>328</v>
      </c>
      <c r="F123" s="141"/>
      <c r="G123" s="142"/>
      <c r="H123" s="143"/>
      <c r="I123" s="144"/>
      <c r="J123" s="58"/>
    </row>
    <row r="124" spans="1:10" s="90" customFormat="1" ht="30" x14ac:dyDescent="0.2">
      <c r="A124" s="50"/>
      <c r="B124" s="50"/>
      <c r="C124" s="50"/>
      <c r="D124" s="51"/>
      <c r="E124" s="145" t="s">
        <v>329</v>
      </c>
      <c r="F124" s="141">
        <v>2021</v>
      </c>
      <c r="G124" s="142">
        <v>3500000</v>
      </c>
      <c r="H124" s="143">
        <v>0</v>
      </c>
      <c r="I124" s="144">
        <v>100000</v>
      </c>
      <c r="J124" s="58">
        <v>2.8571428571428572</v>
      </c>
    </row>
    <row r="125" spans="1:10" s="90" customFormat="1" ht="15" x14ac:dyDescent="0.2">
      <c r="A125" s="50"/>
      <c r="B125" s="50"/>
      <c r="C125" s="50"/>
      <c r="D125" s="51"/>
      <c r="E125" s="140" t="s">
        <v>66</v>
      </c>
      <c r="F125" s="146"/>
      <c r="G125" s="147"/>
      <c r="H125" s="148"/>
      <c r="I125" s="144"/>
      <c r="J125" s="58"/>
    </row>
    <row r="126" spans="1:10" s="90" customFormat="1" ht="30" x14ac:dyDescent="0.2">
      <c r="A126" s="50"/>
      <c r="B126" s="50"/>
      <c r="C126" s="50"/>
      <c r="D126" s="51"/>
      <c r="E126" s="145" t="s">
        <v>330</v>
      </c>
      <c r="F126" s="141" t="s">
        <v>101</v>
      </c>
      <c r="G126" s="142">
        <v>94753727</v>
      </c>
      <c r="H126" s="143">
        <v>100</v>
      </c>
      <c r="I126" s="144">
        <v>10442</v>
      </c>
      <c r="J126" s="58">
        <v>100</v>
      </c>
    </row>
    <row r="127" spans="1:10" s="90" customFormat="1" ht="45" x14ac:dyDescent="0.2">
      <c r="A127" s="50"/>
      <c r="B127" s="50"/>
      <c r="C127" s="50"/>
      <c r="D127" s="51"/>
      <c r="E127" s="145" t="s">
        <v>331</v>
      </c>
      <c r="F127" s="141" t="s">
        <v>63</v>
      </c>
      <c r="G127" s="142">
        <v>200431243</v>
      </c>
      <c r="H127" s="143">
        <v>100</v>
      </c>
      <c r="I127" s="144">
        <v>10442</v>
      </c>
      <c r="J127" s="58">
        <v>100</v>
      </c>
    </row>
    <row r="128" spans="1:10" s="90" customFormat="1" ht="45" x14ac:dyDescent="0.2">
      <c r="A128" s="50"/>
      <c r="B128" s="50"/>
      <c r="C128" s="50"/>
      <c r="D128" s="51"/>
      <c r="E128" s="145" t="s">
        <v>332</v>
      </c>
      <c r="F128" s="141">
        <v>2021</v>
      </c>
      <c r="G128" s="142">
        <v>50000000</v>
      </c>
      <c r="H128" s="143">
        <v>0</v>
      </c>
      <c r="I128" s="144">
        <v>50000000</v>
      </c>
      <c r="J128" s="58">
        <v>100</v>
      </c>
    </row>
    <row r="129" spans="1:10" s="90" customFormat="1" ht="15" x14ac:dyDescent="0.2">
      <c r="A129" s="50"/>
      <c r="B129" s="50"/>
      <c r="C129" s="50"/>
      <c r="D129" s="51"/>
      <c r="E129" s="69" t="s">
        <v>132</v>
      </c>
      <c r="F129" s="76"/>
      <c r="G129" s="57"/>
      <c r="H129" s="74"/>
      <c r="I129" s="54"/>
      <c r="J129" s="58"/>
    </row>
    <row r="130" spans="1:10" s="90" customFormat="1" ht="45" x14ac:dyDescent="0.2">
      <c r="A130" s="50"/>
      <c r="B130" s="50"/>
      <c r="C130" s="50"/>
      <c r="D130" s="51"/>
      <c r="E130" s="75" t="s">
        <v>133</v>
      </c>
      <c r="F130" s="76">
        <v>2021</v>
      </c>
      <c r="G130" s="57">
        <v>94059768</v>
      </c>
      <c r="H130" s="74">
        <v>0.37017208037340682</v>
      </c>
      <c r="I130" s="54">
        <v>63509000</v>
      </c>
      <c r="J130" s="58">
        <v>67.890006915602854</v>
      </c>
    </row>
    <row r="131" spans="1:10" s="90" customFormat="1" ht="15" x14ac:dyDescent="0.2">
      <c r="A131" s="50"/>
      <c r="B131" s="50"/>
      <c r="C131" s="50"/>
      <c r="D131" s="51"/>
      <c r="E131" s="75" t="s">
        <v>108</v>
      </c>
      <c r="F131" s="76"/>
      <c r="G131" s="57"/>
      <c r="H131" s="74"/>
      <c r="I131" s="54">
        <v>250000</v>
      </c>
      <c r="J131" s="58"/>
    </row>
    <row r="132" spans="1:10" s="90" customFormat="1" ht="45" x14ac:dyDescent="0.2">
      <c r="A132" s="50"/>
      <c r="B132" s="50"/>
      <c r="C132" s="50"/>
      <c r="D132" s="51"/>
      <c r="E132" s="75" t="s">
        <v>134</v>
      </c>
      <c r="F132" s="76">
        <v>2021</v>
      </c>
      <c r="G132" s="57">
        <v>24058513</v>
      </c>
      <c r="H132" s="74">
        <v>0</v>
      </c>
      <c r="I132" s="54">
        <v>182000</v>
      </c>
      <c r="J132" s="58">
        <v>0.75648898167563383</v>
      </c>
    </row>
    <row r="133" spans="1:10" s="90" customFormat="1" ht="15" x14ac:dyDescent="0.2">
      <c r="A133" s="50"/>
      <c r="B133" s="50"/>
      <c r="C133" s="50"/>
      <c r="D133" s="51"/>
      <c r="E133" s="75" t="s">
        <v>108</v>
      </c>
      <c r="F133" s="76"/>
      <c r="G133" s="57"/>
      <c r="H133" s="74"/>
      <c r="I133" s="54">
        <v>182000</v>
      </c>
      <c r="J133" s="58"/>
    </row>
    <row r="134" spans="1:10" s="90" customFormat="1" ht="45" x14ac:dyDescent="0.2">
      <c r="A134" s="50"/>
      <c r="B134" s="50"/>
      <c r="C134" s="50"/>
      <c r="D134" s="51"/>
      <c r="E134" s="75" t="s">
        <v>135</v>
      </c>
      <c r="F134" s="76">
        <v>2021</v>
      </c>
      <c r="G134" s="57">
        <v>155134246</v>
      </c>
      <c r="H134" s="74">
        <v>0</v>
      </c>
      <c r="I134" s="54">
        <v>1515000</v>
      </c>
      <c r="J134" s="58">
        <v>0.97657354134431418</v>
      </c>
    </row>
    <row r="135" spans="1:10" s="90" customFormat="1" ht="15" x14ac:dyDescent="0.2">
      <c r="A135" s="50"/>
      <c r="B135" s="50"/>
      <c r="C135" s="50"/>
      <c r="D135" s="51"/>
      <c r="E135" s="75" t="s">
        <v>108</v>
      </c>
      <c r="F135" s="76"/>
      <c r="G135" s="57"/>
      <c r="H135" s="74"/>
      <c r="I135" s="54">
        <v>1515000</v>
      </c>
      <c r="J135" s="58"/>
    </row>
    <row r="136" spans="1:10" s="90" customFormat="1" ht="45" x14ac:dyDescent="0.2">
      <c r="A136" s="50"/>
      <c r="B136" s="50"/>
      <c r="C136" s="50"/>
      <c r="D136" s="51"/>
      <c r="E136" s="75" t="s">
        <v>225</v>
      </c>
      <c r="F136" s="76" t="s">
        <v>101</v>
      </c>
      <c r="G136" s="57">
        <v>69032573</v>
      </c>
      <c r="H136" s="74">
        <v>92.599096661223967</v>
      </c>
      <c r="I136" s="54">
        <v>1860000</v>
      </c>
      <c r="J136" s="58">
        <v>95.293476892422945</v>
      </c>
    </row>
    <row r="137" spans="1:10" s="90" customFormat="1" ht="15" x14ac:dyDescent="0.2">
      <c r="A137" s="50"/>
      <c r="B137" s="50"/>
      <c r="C137" s="50"/>
      <c r="D137" s="51"/>
      <c r="E137" s="75" t="s">
        <v>108</v>
      </c>
      <c r="F137" s="76"/>
      <c r="G137" s="57"/>
      <c r="H137" s="74"/>
      <c r="I137" s="54">
        <v>1348757</v>
      </c>
      <c r="J137" s="58"/>
    </row>
    <row r="138" spans="1:10" s="90" customFormat="1" ht="45" x14ac:dyDescent="0.2">
      <c r="A138" s="50"/>
      <c r="B138" s="50"/>
      <c r="C138" s="50"/>
      <c r="D138" s="51"/>
      <c r="E138" s="75" t="s">
        <v>226</v>
      </c>
      <c r="F138" s="76" t="s">
        <v>101</v>
      </c>
      <c r="G138" s="57">
        <v>61279051</v>
      </c>
      <c r="H138" s="74">
        <v>90.579488575957228</v>
      </c>
      <c r="I138" s="54">
        <v>5772800</v>
      </c>
      <c r="J138" s="58">
        <v>95.22653508455933</v>
      </c>
    </row>
    <row r="139" spans="1:10" s="90" customFormat="1" ht="15" x14ac:dyDescent="0.2">
      <c r="A139" s="50"/>
      <c r="B139" s="50"/>
      <c r="C139" s="50"/>
      <c r="D139" s="51"/>
      <c r="E139" s="75" t="s">
        <v>108</v>
      </c>
      <c r="F139" s="76"/>
      <c r="G139" s="57"/>
      <c r="H139" s="74"/>
      <c r="I139" s="54">
        <v>40000</v>
      </c>
      <c r="J139" s="58"/>
    </row>
    <row r="140" spans="1:10" s="90" customFormat="1" ht="45" x14ac:dyDescent="0.2">
      <c r="A140" s="50"/>
      <c r="B140" s="50"/>
      <c r="C140" s="50"/>
      <c r="D140" s="51"/>
      <c r="E140" s="108" t="s">
        <v>344</v>
      </c>
      <c r="F140" s="76" t="s">
        <v>63</v>
      </c>
      <c r="G140" s="57">
        <v>2912495</v>
      </c>
      <c r="H140" s="74">
        <v>100</v>
      </c>
      <c r="I140" s="54">
        <v>10442</v>
      </c>
      <c r="J140" s="58">
        <v>100</v>
      </c>
    </row>
    <row r="141" spans="1:10" s="90" customFormat="1" ht="15" x14ac:dyDescent="0.2">
      <c r="A141" s="50"/>
      <c r="B141" s="50"/>
      <c r="C141" s="50"/>
      <c r="D141" s="51"/>
      <c r="E141" s="69" t="s">
        <v>136</v>
      </c>
      <c r="F141" s="76"/>
      <c r="G141" s="57"/>
      <c r="H141" s="74"/>
      <c r="I141" s="54"/>
      <c r="J141" s="58"/>
    </row>
    <row r="142" spans="1:10" s="90" customFormat="1" ht="45" x14ac:dyDescent="0.2">
      <c r="A142" s="50"/>
      <c r="B142" s="50"/>
      <c r="C142" s="50"/>
      <c r="D142" s="51"/>
      <c r="E142" s="75" t="s">
        <v>137</v>
      </c>
      <c r="F142" s="76">
        <v>2021</v>
      </c>
      <c r="G142" s="57">
        <v>36035444</v>
      </c>
      <c r="H142" s="74">
        <v>0</v>
      </c>
      <c r="I142" s="54">
        <v>195000</v>
      </c>
      <c r="J142" s="58">
        <v>0.54113389028868353</v>
      </c>
    </row>
    <row r="143" spans="1:10" s="90" customFormat="1" ht="15" x14ac:dyDescent="0.2">
      <c r="A143" s="50"/>
      <c r="B143" s="50"/>
      <c r="C143" s="50"/>
      <c r="D143" s="51"/>
      <c r="E143" s="75" t="s">
        <v>108</v>
      </c>
      <c r="F143" s="76"/>
      <c r="G143" s="57"/>
      <c r="H143" s="74"/>
      <c r="I143" s="54">
        <v>195000</v>
      </c>
      <c r="J143" s="58"/>
    </row>
    <row r="144" spans="1:10" s="90" customFormat="1" ht="45" x14ac:dyDescent="0.2">
      <c r="A144" s="50"/>
      <c r="B144" s="50"/>
      <c r="C144" s="50"/>
      <c r="D144" s="51"/>
      <c r="E144" s="75" t="s">
        <v>138</v>
      </c>
      <c r="F144" s="76">
        <v>2021</v>
      </c>
      <c r="G144" s="57">
        <v>112736392</v>
      </c>
      <c r="H144" s="74">
        <v>0</v>
      </c>
      <c r="I144" s="54">
        <v>376000</v>
      </c>
      <c r="J144" s="58">
        <v>0.33352140629088073</v>
      </c>
    </row>
    <row r="145" spans="1:10" s="90" customFormat="1" ht="15" x14ac:dyDescent="0.2">
      <c r="A145" s="50"/>
      <c r="B145" s="50"/>
      <c r="C145" s="50"/>
      <c r="D145" s="51"/>
      <c r="E145" s="75" t="s">
        <v>108</v>
      </c>
      <c r="F145" s="76"/>
      <c r="G145" s="57"/>
      <c r="H145" s="74"/>
      <c r="I145" s="54">
        <v>376000</v>
      </c>
      <c r="J145" s="58"/>
    </row>
    <row r="146" spans="1:10" s="90" customFormat="1" ht="45" x14ac:dyDescent="0.2">
      <c r="A146" s="50"/>
      <c r="B146" s="50"/>
      <c r="C146" s="50"/>
      <c r="D146" s="51"/>
      <c r="E146" s="75" t="s">
        <v>139</v>
      </c>
      <c r="F146" s="76">
        <v>2021</v>
      </c>
      <c r="G146" s="57">
        <v>51735054</v>
      </c>
      <c r="H146" s="74">
        <v>0</v>
      </c>
      <c r="I146" s="54">
        <v>223000</v>
      </c>
      <c r="J146" s="58">
        <v>0.43104236442857485</v>
      </c>
    </row>
    <row r="147" spans="1:10" s="90" customFormat="1" ht="15" x14ac:dyDescent="0.2">
      <c r="A147" s="50"/>
      <c r="B147" s="50"/>
      <c r="C147" s="50"/>
      <c r="D147" s="51"/>
      <c r="E147" s="75" t="s">
        <v>108</v>
      </c>
      <c r="F147" s="76"/>
      <c r="G147" s="57"/>
      <c r="H147" s="74"/>
      <c r="I147" s="54">
        <v>223000</v>
      </c>
      <c r="J147" s="58"/>
    </row>
    <row r="148" spans="1:10" s="90" customFormat="1" ht="45" x14ac:dyDescent="0.2">
      <c r="A148" s="50"/>
      <c r="B148" s="50"/>
      <c r="C148" s="50"/>
      <c r="D148" s="51"/>
      <c r="E148" s="75" t="s">
        <v>140</v>
      </c>
      <c r="F148" s="76">
        <v>2021</v>
      </c>
      <c r="G148" s="57">
        <v>1700000</v>
      </c>
      <c r="H148" s="74">
        <v>0</v>
      </c>
      <c r="I148" s="54">
        <v>1300000</v>
      </c>
      <c r="J148" s="58">
        <v>76.470588235294116</v>
      </c>
    </row>
    <row r="149" spans="1:10" s="90" customFormat="1" ht="15" x14ac:dyDescent="0.2">
      <c r="A149" s="50"/>
      <c r="B149" s="50"/>
      <c r="C149" s="50"/>
      <c r="D149" s="51"/>
      <c r="E149" s="75" t="s">
        <v>108</v>
      </c>
      <c r="F149" s="76"/>
      <c r="G149" s="57"/>
      <c r="H149" s="74"/>
      <c r="I149" s="54">
        <v>1300000</v>
      </c>
      <c r="J149" s="58"/>
    </row>
    <row r="150" spans="1:10" s="90" customFormat="1" ht="60" x14ac:dyDescent="0.2">
      <c r="A150" s="50"/>
      <c r="B150" s="50"/>
      <c r="C150" s="50"/>
      <c r="D150" s="51"/>
      <c r="E150" s="75" t="s">
        <v>141</v>
      </c>
      <c r="F150" s="76">
        <v>2021</v>
      </c>
      <c r="G150" s="57">
        <v>53791446</v>
      </c>
      <c r="H150" s="74">
        <v>0</v>
      </c>
      <c r="I150" s="54">
        <v>522000</v>
      </c>
      <c r="J150" s="58">
        <v>0.97041451534877876</v>
      </c>
    </row>
    <row r="151" spans="1:10" s="90" customFormat="1" ht="15" x14ac:dyDescent="0.2">
      <c r="A151" s="50"/>
      <c r="B151" s="50"/>
      <c r="C151" s="50"/>
      <c r="D151" s="51"/>
      <c r="E151" s="75" t="s">
        <v>108</v>
      </c>
      <c r="F151" s="76"/>
      <c r="G151" s="57"/>
      <c r="H151" s="74"/>
      <c r="I151" s="54">
        <v>522000</v>
      </c>
      <c r="J151" s="58"/>
    </row>
    <row r="152" spans="1:10" s="90" customFormat="1" ht="45" x14ac:dyDescent="0.2">
      <c r="A152" s="50"/>
      <c r="B152" s="50"/>
      <c r="C152" s="50"/>
      <c r="D152" s="51"/>
      <c r="E152" s="75" t="s">
        <v>142</v>
      </c>
      <c r="F152" s="76">
        <v>2021</v>
      </c>
      <c r="G152" s="57">
        <v>97899037</v>
      </c>
      <c r="H152" s="74">
        <v>0</v>
      </c>
      <c r="I152" s="54">
        <v>1026000</v>
      </c>
      <c r="J152" s="58">
        <v>1.048018480508649</v>
      </c>
    </row>
    <row r="153" spans="1:10" s="90" customFormat="1" ht="15" x14ac:dyDescent="0.2">
      <c r="A153" s="50"/>
      <c r="B153" s="50"/>
      <c r="C153" s="50"/>
      <c r="D153" s="51"/>
      <c r="E153" s="75" t="s">
        <v>108</v>
      </c>
      <c r="F153" s="76"/>
      <c r="G153" s="57"/>
      <c r="H153" s="74"/>
      <c r="I153" s="54">
        <v>1026000</v>
      </c>
      <c r="J153" s="58"/>
    </row>
    <row r="154" spans="1:10" s="90" customFormat="1" ht="15" x14ac:dyDescent="0.2">
      <c r="A154" s="50"/>
      <c r="B154" s="50"/>
      <c r="C154" s="50"/>
      <c r="D154" s="51"/>
      <c r="E154" s="118" t="s">
        <v>333</v>
      </c>
      <c r="F154" s="76"/>
      <c r="G154" s="57"/>
      <c r="H154" s="74"/>
      <c r="I154" s="54"/>
      <c r="J154" s="58"/>
    </row>
    <row r="155" spans="1:10" s="90" customFormat="1" ht="45" x14ac:dyDescent="0.2">
      <c r="A155" s="50"/>
      <c r="B155" s="50"/>
      <c r="C155" s="50"/>
      <c r="D155" s="51"/>
      <c r="E155" s="149" t="s">
        <v>334</v>
      </c>
      <c r="F155" s="141">
        <v>2021</v>
      </c>
      <c r="G155" s="142">
        <v>3000000</v>
      </c>
      <c r="H155" s="143">
        <v>0</v>
      </c>
      <c r="I155" s="54">
        <v>100000</v>
      </c>
      <c r="J155" s="58">
        <v>3.3333333333333335</v>
      </c>
    </row>
    <row r="156" spans="1:10" s="90" customFormat="1" ht="15" x14ac:dyDescent="0.2">
      <c r="A156" s="50"/>
      <c r="B156" s="50"/>
      <c r="C156" s="50"/>
      <c r="D156" s="51"/>
      <c r="E156" s="149" t="s">
        <v>108</v>
      </c>
      <c r="F156" s="141"/>
      <c r="G156" s="142"/>
      <c r="H156" s="143"/>
      <c r="I156" s="54">
        <v>100000</v>
      </c>
      <c r="J156" s="58"/>
    </row>
    <row r="157" spans="1:10" s="90" customFormat="1" ht="45" x14ac:dyDescent="0.2">
      <c r="A157" s="50"/>
      <c r="B157" s="50"/>
      <c r="C157" s="50"/>
      <c r="D157" s="51"/>
      <c r="E157" s="75" t="s">
        <v>335</v>
      </c>
      <c r="F157" s="76">
        <v>2021</v>
      </c>
      <c r="G157" s="57">
        <v>3000000</v>
      </c>
      <c r="H157" s="74">
        <v>0</v>
      </c>
      <c r="I157" s="54">
        <v>100000</v>
      </c>
      <c r="J157" s="58">
        <v>3.3333333333333335</v>
      </c>
    </row>
    <row r="158" spans="1:10" s="90" customFormat="1" ht="15" x14ac:dyDescent="0.2">
      <c r="A158" s="50"/>
      <c r="B158" s="50"/>
      <c r="C158" s="50"/>
      <c r="D158" s="51"/>
      <c r="E158" s="149" t="s">
        <v>108</v>
      </c>
      <c r="F158" s="141"/>
      <c r="G158" s="142"/>
      <c r="H158" s="143"/>
      <c r="I158" s="54">
        <v>100000</v>
      </c>
      <c r="J158" s="58"/>
    </row>
    <row r="159" spans="1:10" s="90" customFormat="1" ht="45" x14ac:dyDescent="0.2">
      <c r="A159" s="50"/>
      <c r="B159" s="50"/>
      <c r="C159" s="50"/>
      <c r="D159" s="51"/>
      <c r="E159" s="149" t="s">
        <v>336</v>
      </c>
      <c r="F159" s="141">
        <v>2021</v>
      </c>
      <c r="G159" s="142">
        <v>10000000</v>
      </c>
      <c r="H159" s="143">
        <v>0</v>
      </c>
      <c r="I159" s="54">
        <v>1500000</v>
      </c>
      <c r="J159" s="58">
        <v>15</v>
      </c>
    </row>
    <row r="160" spans="1:10" s="90" customFormat="1" ht="15" x14ac:dyDescent="0.2">
      <c r="A160" s="50"/>
      <c r="B160" s="50"/>
      <c r="C160" s="50"/>
      <c r="D160" s="51"/>
      <c r="E160" s="149" t="s">
        <v>108</v>
      </c>
      <c r="F160" s="141"/>
      <c r="G160" s="142"/>
      <c r="H160" s="143"/>
      <c r="I160" s="54">
        <v>1500000</v>
      </c>
      <c r="J160" s="58"/>
    </row>
    <row r="161" spans="1:10" s="90" customFormat="1" ht="15" x14ac:dyDescent="0.2">
      <c r="A161" s="50"/>
      <c r="B161" s="50"/>
      <c r="C161" s="50"/>
      <c r="D161" s="51"/>
      <c r="E161" s="69" t="s">
        <v>143</v>
      </c>
      <c r="F161" s="76"/>
      <c r="G161" s="57"/>
      <c r="H161" s="74"/>
      <c r="I161" s="54"/>
      <c r="J161" s="58"/>
    </row>
    <row r="162" spans="1:10" s="90" customFormat="1" ht="45" x14ac:dyDescent="0.2">
      <c r="A162" s="50"/>
      <c r="B162" s="50"/>
      <c r="C162" s="50"/>
      <c r="D162" s="51"/>
      <c r="E162" s="75" t="s">
        <v>144</v>
      </c>
      <c r="F162" s="76">
        <v>2021</v>
      </c>
      <c r="G162" s="57">
        <v>1700000</v>
      </c>
      <c r="H162" s="74">
        <v>0</v>
      </c>
      <c r="I162" s="54">
        <v>1300000</v>
      </c>
      <c r="J162" s="58">
        <v>76.470588235294116</v>
      </c>
    </row>
    <row r="163" spans="1:10" s="90" customFormat="1" ht="15" x14ac:dyDescent="0.2">
      <c r="A163" s="50"/>
      <c r="B163" s="50"/>
      <c r="C163" s="50"/>
      <c r="D163" s="51"/>
      <c r="E163" s="75" t="s">
        <v>108</v>
      </c>
      <c r="F163" s="76"/>
      <c r="G163" s="57"/>
      <c r="H163" s="74"/>
      <c r="I163" s="54">
        <v>1300000</v>
      </c>
      <c r="J163" s="58"/>
    </row>
    <row r="164" spans="1:10" s="90" customFormat="1" ht="45" x14ac:dyDescent="0.2">
      <c r="A164" s="50"/>
      <c r="B164" s="50"/>
      <c r="C164" s="50"/>
      <c r="D164" s="51"/>
      <c r="E164" s="75" t="s">
        <v>145</v>
      </c>
      <c r="F164" s="76">
        <v>2021</v>
      </c>
      <c r="G164" s="57">
        <v>54508085</v>
      </c>
      <c r="H164" s="74">
        <v>0</v>
      </c>
      <c r="I164" s="54">
        <v>221000</v>
      </c>
      <c r="J164" s="58">
        <v>0.4054444400312357</v>
      </c>
    </row>
    <row r="165" spans="1:10" s="90" customFormat="1" ht="15" x14ac:dyDescent="0.2">
      <c r="A165" s="50"/>
      <c r="B165" s="50"/>
      <c r="C165" s="50"/>
      <c r="D165" s="51"/>
      <c r="E165" s="75" t="s">
        <v>108</v>
      </c>
      <c r="F165" s="76"/>
      <c r="G165" s="57"/>
      <c r="H165" s="74"/>
      <c r="I165" s="54">
        <v>221000</v>
      </c>
      <c r="J165" s="58"/>
    </row>
    <row r="166" spans="1:10" s="90" customFormat="1" ht="45" x14ac:dyDescent="0.2">
      <c r="A166" s="50"/>
      <c r="B166" s="50"/>
      <c r="C166" s="50"/>
      <c r="D166" s="51"/>
      <c r="E166" s="75" t="s">
        <v>146</v>
      </c>
      <c r="F166" s="76">
        <v>2021</v>
      </c>
      <c r="G166" s="57">
        <v>21300000</v>
      </c>
      <c r="H166" s="74">
        <v>0</v>
      </c>
      <c r="I166" s="54">
        <v>374720</v>
      </c>
      <c r="J166" s="58">
        <v>1.7592488262910797</v>
      </c>
    </row>
    <row r="167" spans="1:10" s="90" customFormat="1" ht="15" x14ac:dyDescent="0.2">
      <c r="A167" s="50"/>
      <c r="B167" s="50"/>
      <c r="C167" s="50"/>
      <c r="D167" s="51"/>
      <c r="E167" s="75" t="s">
        <v>108</v>
      </c>
      <c r="F167" s="76"/>
      <c r="G167" s="57"/>
      <c r="H167" s="74"/>
      <c r="I167" s="54">
        <v>182000</v>
      </c>
      <c r="J167" s="58"/>
    </row>
    <row r="168" spans="1:10" s="90" customFormat="1" ht="46.5" customHeight="1" x14ac:dyDescent="0.2">
      <c r="A168" s="50"/>
      <c r="B168" s="50"/>
      <c r="C168" s="50"/>
      <c r="D168" s="51"/>
      <c r="E168" s="75" t="s">
        <v>147</v>
      </c>
      <c r="F168" s="76">
        <v>2021</v>
      </c>
      <c r="G168" s="57">
        <v>18695732</v>
      </c>
      <c r="H168" s="74">
        <v>0</v>
      </c>
      <c r="I168" s="54">
        <v>182000</v>
      </c>
      <c r="J168" s="58">
        <v>0.97348421554181463</v>
      </c>
    </row>
    <row r="169" spans="1:10" s="90" customFormat="1" ht="15" x14ac:dyDescent="0.2">
      <c r="A169" s="50"/>
      <c r="B169" s="50"/>
      <c r="C169" s="50"/>
      <c r="D169" s="51"/>
      <c r="E169" s="75" t="s">
        <v>108</v>
      </c>
      <c r="F169" s="76"/>
      <c r="G169" s="57"/>
      <c r="H169" s="74"/>
      <c r="I169" s="54">
        <v>182000</v>
      </c>
      <c r="J169" s="58"/>
    </row>
    <row r="170" spans="1:10" s="90" customFormat="1" ht="48.75" customHeight="1" x14ac:dyDescent="0.2">
      <c r="A170" s="50"/>
      <c r="B170" s="50"/>
      <c r="C170" s="50"/>
      <c r="D170" s="51"/>
      <c r="E170" s="75" t="s">
        <v>148</v>
      </c>
      <c r="F170" s="76">
        <v>2021</v>
      </c>
      <c r="G170" s="57">
        <v>65359916</v>
      </c>
      <c r="H170" s="74">
        <v>0</v>
      </c>
      <c r="I170" s="54">
        <v>63439920</v>
      </c>
      <c r="J170" s="58">
        <v>97.062425845222933</v>
      </c>
    </row>
    <row r="171" spans="1:10" s="90" customFormat="1" ht="15" x14ac:dyDescent="0.2">
      <c r="A171" s="50"/>
      <c r="B171" s="50"/>
      <c r="C171" s="50"/>
      <c r="D171" s="51"/>
      <c r="E171" s="75" t="s">
        <v>108</v>
      </c>
      <c r="F171" s="76"/>
      <c r="G171" s="57"/>
      <c r="H171" s="74"/>
      <c r="I171" s="54">
        <v>80000</v>
      </c>
      <c r="J171" s="58"/>
    </row>
    <row r="172" spans="1:10" s="90" customFormat="1" ht="45" x14ac:dyDescent="0.2">
      <c r="A172" s="50"/>
      <c r="B172" s="50"/>
      <c r="C172" s="50"/>
      <c r="D172" s="51"/>
      <c r="E172" s="75" t="s">
        <v>149</v>
      </c>
      <c r="F172" s="76">
        <v>2021</v>
      </c>
      <c r="G172" s="57">
        <v>59201032</v>
      </c>
      <c r="H172" s="74">
        <v>0</v>
      </c>
      <c r="I172" s="54">
        <v>196000</v>
      </c>
      <c r="J172" s="58">
        <v>0.33107530963311582</v>
      </c>
    </row>
    <row r="173" spans="1:10" s="90" customFormat="1" ht="15" x14ac:dyDescent="0.2">
      <c r="A173" s="50"/>
      <c r="B173" s="50"/>
      <c r="C173" s="50"/>
      <c r="D173" s="51"/>
      <c r="E173" s="75" t="s">
        <v>108</v>
      </c>
      <c r="F173" s="76"/>
      <c r="G173" s="57"/>
      <c r="H173" s="74"/>
      <c r="I173" s="54">
        <v>196000</v>
      </c>
      <c r="J173" s="58"/>
    </row>
    <row r="174" spans="1:10" s="90" customFormat="1" ht="45" x14ac:dyDescent="0.2">
      <c r="A174" s="50"/>
      <c r="B174" s="50"/>
      <c r="C174" s="50"/>
      <c r="D174" s="51"/>
      <c r="E174" s="75" t="s">
        <v>337</v>
      </c>
      <c r="F174" s="76">
        <v>2021</v>
      </c>
      <c r="G174" s="57">
        <v>30000000</v>
      </c>
      <c r="H174" s="74">
        <v>0</v>
      </c>
      <c r="I174" s="54">
        <v>10000</v>
      </c>
      <c r="J174" s="58">
        <v>3.3333333333333333E-2</v>
      </c>
    </row>
    <row r="175" spans="1:10" s="90" customFormat="1" ht="45" x14ac:dyDescent="0.2">
      <c r="A175" s="50"/>
      <c r="B175" s="50"/>
      <c r="C175" s="50"/>
      <c r="D175" s="51"/>
      <c r="E175" s="75" t="s">
        <v>338</v>
      </c>
      <c r="F175" s="76">
        <v>2021</v>
      </c>
      <c r="G175" s="57">
        <v>5000000</v>
      </c>
      <c r="H175" s="74">
        <v>0</v>
      </c>
      <c r="I175" s="54">
        <v>100000</v>
      </c>
      <c r="J175" s="58">
        <v>2</v>
      </c>
    </row>
    <row r="176" spans="1:10" s="90" customFormat="1" ht="15" x14ac:dyDescent="0.2">
      <c r="A176" s="50"/>
      <c r="B176" s="50"/>
      <c r="C176" s="50"/>
      <c r="D176" s="51"/>
      <c r="E176" s="75" t="s">
        <v>108</v>
      </c>
      <c r="F176" s="76"/>
      <c r="G176" s="57"/>
      <c r="H176" s="74"/>
      <c r="I176" s="54">
        <v>100000</v>
      </c>
      <c r="J176" s="58"/>
    </row>
    <row r="177" spans="1:10" s="90" customFormat="1" ht="15" x14ac:dyDescent="0.2">
      <c r="A177" s="50"/>
      <c r="B177" s="50"/>
      <c r="C177" s="50"/>
      <c r="D177" s="51"/>
      <c r="E177" s="69" t="s">
        <v>150</v>
      </c>
      <c r="F177" s="76"/>
      <c r="G177" s="57"/>
      <c r="H177" s="74"/>
      <c r="I177" s="54"/>
      <c r="J177" s="58"/>
    </row>
    <row r="178" spans="1:10" s="90" customFormat="1" ht="45" x14ac:dyDescent="0.2">
      <c r="A178" s="50"/>
      <c r="B178" s="50"/>
      <c r="C178" s="50"/>
      <c r="D178" s="51"/>
      <c r="E178" s="75" t="s">
        <v>151</v>
      </c>
      <c r="F178" s="76">
        <v>2021</v>
      </c>
      <c r="G178" s="57">
        <v>101684566</v>
      </c>
      <c r="H178" s="74">
        <v>0</v>
      </c>
      <c r="I178" s="54">
        <v>313000</v>
      </c>
      <c r="J178" s="58">
        <v>0.30781465891293669</v>
      </c>
    </row>
    <row r="179" spans="1:10" s="90" customFormat="1" ht="15" x14ac:dyDescent="0.2">
      <c r="A179" s="50"/>
      <c r="B179" s="50"/>
      <c r="C179" s="50"/>
      <c r="D179" s="51"/>
      <c r="E179" s="75" t="s">
        <v>108</v>
      </c>
      <c r="F179" s="76"/>
      <c r="G179" s="57"/>
      <c r="H179" s="74"/>
      <c r="I179" s="54">
        <v>313000</v>
      </c>
      <c r="J179" s="58"/>
    </row>
    <row r="180" spans="1:10" s="90" customFormat="1" ht="46.5" customHeight="1" x14ac:dyDescent="0.2">
      <c r="A180" s="50"/>
      <c r="B180" s="50"/>
      <c r="C180" s="50"/>
      <c r="D180" s="51"/>
      <c r="E180" s="75" t="s">
        <v>152</v>
      </c>
      <c r="F180" s="76">
        <v>2021</v>
      </c>
      <c r="G180" s="57">
        <v>295031045</v>
      </c>
      <c r="H180" s="74">
        <v>0</v>
      </c>
      <c r="I180" s="54">
        <v>683000</v>
      </c>
      <c r="J180" s="58">
        <v>0.23150106118493397</v>
      </c>
    </row>
    <row r="181" spans="1:10" s="90" customFormat="1" ht="15" x14ac:dyDescent="0.2">
      <c r="A181" s="50"/>
      <c r="B181" s="50"/>
      <c r="C181" s="50"/>
      <c r="D181" s="51"/>
      <c r="E181" s="75" t="s">
        <v>108</v>
      </c>
      <c r="F181" s="76"/>
      <c r="G181" s="57"/>
      <c r="H181" s="74"/>
      <c r="I181" s="54">
        <v>683000</v>
      </c>
      <c r="J181" s="58"/>
    </row>
    <row r="182" spans="1:10" s="90" customFormat="1" ht="38.25" customHeight="1" x14ac:dyDescent="0.2">
      <c r="A182" s="50"/>
      <c r="B182" s="50"/>
      <c r="C182" s="50"/>
      <c r="D182" s="51"/>
      <c r="E182" s="108" t="s">
        <v>339</v>
      </c>
      <c r="F182" s="76">
        <v>2021</v>
      </c>
      <c r="G182" s="57">
        <v>50000000</v>
      </c>
      <c r="H182" s="74">
        <v>0</v>
      </c>
      <c r="I182" s="54">
        <v>10000</v>
      </c>
      <c r="J182" s="58">
        <v>0.02</v>
      </c>
    </row>
    <row r="183" spans="1:10" s="90" customFormat="1" ht="30" x14ac:dyDescent="0.2">
      <c r="A183" s="50"/>
      <c r="B183" s="50"/>
      <c r="C183" s="50"/>
      <c r="D183" s="51"/>
      <c r="E183" s="108" t="s">
        <v>340</v>
      </c>
      <c r="F183" s="76">
        <v>2021</v>
      </c>
      <c r="G183" s="57">
        <v>10000000</v>
      </c>
      <c r="H183" s="74">
        <v>0</v>
      </c>
      <c r="I183" s="54">
        <v>10000</v>
      </c>
      <c r="J183" s="58">
        <v>0.1</v>
      </c>
    </row>
    <row r="184" spans="1:10" s="90" customFormat="1" ht="15" x14ac:dyDescent="0.2">
      <c r="A184" s="50"/>
      <c r="B184" s="50"/>
      <c r="C184" s="50"/>
      <c r="D184" s="51"/>
      <c r="E184" s="150" t="s">
        <v>341</v>
      </c>
      <c r="F184" s="76"/>
      <c r="G184" s="57"/>
      <c r="H184" s="74"/>
      <c r="I184" s="54"/>
      <c r="J184" s="58"/>
    </row>
    <row r="185" spans="1:10" s="90" customFormat="1" ht="49.5" customHeight="1" x14ac:dyDescent="0.2">
      <c r="A185" s="50"/>
      <c r="B185" s="50"/>
      <c r="C185" s="50"/>
      <c r="D185" s="51"/>
      <c r="E185" s="108" t="s">
        <v>342</v>
      </c>
      <c r="F185" s="76" t="s">
        <v>63</v>
      </c>
      <c r="G185" s="57">
        <v>3797784</v>
      </c>
      <c r="H185" s="74">
        <v>100</v>
      </c>
      <c r="I185" s="54">
        <v>10442</v>
      </c>
      <c r="J185" s="58">
        <v>100</v>
      </c>
    </row>
    <row r="186" spans="1:10" s="90" customFormat="1" ht="50.25" customHeight="1" x14ac:dyDescent="0.2">
      <c r="A186" s="50"/>
      <c r="B186" s="50"/>
      <c r="C186" s="50"/>
      <c r="D186" s="51"/>
      <c r="E186" s="108" t="s">
        <v>343</v>
      </c>
      <c r="F186" s="76" t="s">
        <v>63</v>
      </c>
      <c r="G186" s="57">
        <v>4173444</v>
      </c>
      <c r="H186" s="74">
        <v>100</v>
      </c>
      <c r="I186" s="54">
        <v>10442</v>
      </c>
      <c r="J186" s="58">
        <v>100</v>
      </c>
    </row>
    <row r="187" spans="1:10" s="90" customFormat="1" ht="15" x14ac:dyDescent="0.2">
      <c r="A187" s="50"/>
      <c r="B187" s="50"/>
      <c r="C187" s="50"/>
      <c r="D187" s="51"/>
      <c r="E187" s="150" t="s">
        <v>345</v>
      </c>
      <c r="F187" s="76"/>
      <c r="G187" s="57"/>
      <c r="H187" s="74"/>
      <c r="I187" s="54"/>
      <c r="J187" s="58"/>
    </row>
    <row r="188" spans="1:10" s="90" customFormat="1" ht="30" x14ac:dyDescent="0.2">
      <c r="A188" s="50"/>
      <c r="B188" s="50"/>
      <c r="C188" s="50"/>
      <c r="D188" s="51"/>
      <c r="E188" s="108" t="s">
        <v>346</v>
      </c>
      <c r="F188" s="76">
        <v>2021</v>
      </c>
      <c r="G188" s="57">
        <v>7520090</v>
      </c>
      <c r="H188" s="74">
        <v>90.758262201649188</v>
      </c>
      <c r="I188" s="54">
        <v>363486</v>
      </c>
      <c r="J188" s="58">
        <v>90.758268318597246</v>
      </c>
    </row>
    <row r="189" spans="1:10" s="90" customFormat="1" ht="45" x14ac:dyDescent="0.2">
      <c r="A189" s="50"/>
      <c r="B189" s="50"/>
      <c r="C189" s="50"/>
      <c r="D189" s="51"/>
      <c r="E189" s="108" t="s">
        <v>347</v>
      </c>
      <c r="F189" s="76">
        <v>2021</v>
      </c>
      <c r="G189" s="57">
        <v>10000000</v>
      </c>
      <c r="H189" s="74">
        <v>0</v>
      </c>
      <c r="I189" s="54">
        <v>1500000</v>
      </c>
      <c r="J189" s="58">
        <v>15</v>
      </c>
    </row>
    <row r="190" spans="1:10" s="90" customFormat="1" ht="15" x14ac:dyDescent="0.2">
      <c r="A190" s="151" t="s">
        <v>348</v>
      </c>
      <c r="B190" s="151" t="s">
        <v>349</v>
      </c>
      <c r="C190" s="151" t="s">
        <v>350</v>
      </c>
      <c r="D190" s="152" t="s">
        <v>351</v>
      </c>
      <c r="E190" s="153"/>
      <c r="F190" s="153"/>
      <c r="G190" s="154"/>
      <c r="H190" s="155"/>
      <c r="I190" s="156">
        <v>405200</v>
      </c>
      <c r="J190" s="58"/>
    </row>
    <row r="191" spans="1:10" s="90" customFormat="1" ht="15" x14ac:dyDescent="0.2">
      <c r="A191" s="157"/>
      <c r="B191" s="157"/>
      <c r="C191" s="158"/>
      <c r="D191" s="159"/>
      <c r="E191" s="160" t="s">
        <v>68</v>
      </c>
      <c r="F191" s="153"/>
      <c r="G191" s="154"/>
      <c r="H191" s="155"/>
      <c r="I191" s="156"/>
      <c r="J191" s="58"/>
    </row>
    <row r="192" spans="1:10" s="90" customFormat="1" ht="45" x14ac:dyDescent="0.2">
      <c r="A192" s="157"/>
      <c r="B192" s="157"/>
      <c r="C192" s="158"/>
      <c r="D192" s="159"/>
      <c r="E192" s="161" t="s">
        <v>352</v>
      </c>
      <c r="F192" s="162" t="s">
        <v>59</v>
      </c>
      <c r="G192" s="142">
        <v>8748526</v>
      </c>
      <c r="H192" s="143">
        <f>(G192-M192)/G192*100</f>
        <v>100</v>
      </c>
      <c r="I192" s="144">
        <v>405200</v>
      </c>
      <c r="J192" s="58">
        <v>100.00002286099397</v>
      </c>
    </row>
    <row r="193" spans="1:10" s="110" customFormat="1" ht="38.25" customHeight="1" x14ac:dyDescent="0.2">
      <c r="A193" s="47" t="s">
        <v>23</v>
      </c>
      <c r="B193" s="102"/>
      <c r="C193" s="47"/>
      <c r="D193" s="47" t="s">
        <v>28</v>
      </c>
      <c r="E193" s="103"/>
      <c r="F193" s="104"/>
      <c r="G193" s="104"/>
      <c r="H193" s="104"/>
      <c r="I193" s="105">
        <f>I194</f>
        <v>1182595975.8899999</v>
      </c>
      <c r="J193" s="52"/>
    </row>
    <row r="194" spans="1:10" s="91" customFormat="1" ht="38.25" customHeight="1" x14ac:dyDescent="0.2">
      <c r="A194" s="47" t="s">
        <v>24</v>
      </c>
      <c r="B194" s="49"/>
      <c r="C194" s="49"/>
      <c r="D194" s="47" t="s">
        <v>28</v>
      </c>
      <c r="E194" s="103"/>
      <c r="F194" s="104"/>
      <c r="G194" s="104"/>
      <c r="H194" s="104"/>
      <c r="I194" s="105">
        <f>I205+I341+I195+I199+I336+I432</f>
        <v>1182595975.8899999</v>
      </c>
      <c r="J194" s="52"/>
    </row>
    <row r="195" spans="1:10" s="91" customFormat="1" ht="14.25" x14ac:dyDescent="0.2">
      <c r="A195" s="49" t="s">
        <v>76</v>
      </c>
      <c r="B195" s="49" t="s">
        <v>77</v>
      </c>
      <c r="C195" s="49"/>
      <c r="D195" s="62" t="s">
        <v>78</v>
      </c>
      <c r="E195" s="69"/>
      <c r="F195" s="53"/>
      <c r="G195" s="53"/>
      <c r="H195" s="53"/>
      <c r="I195" s="66">
        <f>I196</f>
        <v>150000000</v>
      </c>
      <c r="J195" s="52"/>
    </row>
    <row r="196" spans="1:10" s="91" customFormat="1" ht="60" x14ac:dyDescent="0.2">
      <c r="A196" s="50" t="s">
        <v>79</v>
      </c>
      <c r="B196" s="50" t="s">
        <v>80</v>
      </c>
      <c r="C196" s="65" t="s">
        <v>81</v>
      </c>
      <c r="D196" s="51" t="s">
        <v>458</v>
      </c>
      <c r="E196" s="72"/>
      <c r="F196" s="60"/>
      <c r="G196" s="60"/>
      <c r="H196" s="60"/>
      <c r="I196" s="54">
        <f>I198</f>
        <v>150000000</v>
      </c>
      <c r="J196" s="52"/>
    </row>
    <row r="197" spans="1:10" s="91" customFormat="1" ht="15" x14ac:dyDescent="0.2">
      <c r="A197" s="50"/>
      <c r="B197" s="50"/>
      <c r="C197" s="65"/>
      <c r="D197" s="51"/>
      <c r="E197" s="69" t="s">
        <v>66</v>
      </c>
      <c r="F197" s="60"/>
      <c r="G197" s="60"/>
      <c r="H197" s="60"/>
      <c r="I197" s="54"/>
      <c r="J197" s="52"/>
    </row>
    <row r="198" spans="1:10" s="91" customFormat="1" ht="60" x14ac:dyDescent="0.2">
      <c r="A198" s="50"/>
      <c r="B198" s="50"/>
      <c r="C198" s="50"/>
      <c r="D198" s="51"/>
      <c r="E198" s="51" t="s">
        <v>82</v>
      </c>
      <c r="F198" s="57" t="s">
        <v>63</v>
      </c>
      <c r="G198" s="57">
        <v>865244059</v>
      </c>
      <c r="H198" s="74">
        <v>0.4</v>
      </c>
      <c r="I198" s="54">
        <v>150000000</v>
      </c>
      <c r="J198" s="58">
        <v>20.295549004168315</v>
      </c>
    </row>
    <row r="199" spans="1:10" s="91" customFormat="1" ht="28.5" x14ac:dyDescent="0.2">
      <c r="A199" s="49" t="s">
        <v>153</v>
      </c>
      <c r="B199" s="49" t="s">
        <v>154</v>
      </c>
      <c r="C199" s="49"/>
      <c r="D199" s="62" t="s">
        <v>155</v>
      </c>
      <c r="E199" s="69"/>
      <c r="F199" s="77"/>
      <c r="G199" s="53"/>
      <c r="H199" s="53"/>
      <c r="I199" s="66">
        <f>I200</f>
        <v>2210000</v>
      </c>
      <c r="J199" s="58"/>
    </row>
    <row r="200" spans="1:10" s="91" customFormat="1" ht="75" x14ac:dyDescent="0.2">
      <c r="A200" s="50" t="s">
        <v>156</v>
      </c>
      <c r="B200" s="50" t="s">
        <v>157</v>
      </c>
      <c r="C200" s="65" t="s">
        <v>158</v>
      </c>
      <c r="D200" s="51" t="s">
        <v>159</v>
      </c>
      <c r="E200" s="72"/>
      <c r="F200" s="81"/>
      <c r="G200" s="60"/>
      <c r="H200" s="60"/>
      <c r="I200" s="54">
        <f>I202+I204</f>
        <v>2210000</v>
      </c>
      <c r="J200" s="58"/>
    </row>
    <row r="201" spans="1:10" s="91" customFormat="1" ht="15" x14ac:dyDescent="0.2">
      <c r="A201" s="78"/>
      <c r="B201" s="78"/>
      <c r="C201" s="79"/>
      <c r="D201" s="80"/>
      <c r="E201" s="69" t="s">
        <v>69</v>
      </c>
      <c r="F201" s="82"/>
      <c r="G201" s="83"/>
      <c r="H201" s="84"/>
      <c r="I201" s="85"/>
      <c r="J201" s="58"/>
    </row>
    <row r="202" spans="1:10" s="91" customFormat="1" ht="45" x14ac:dyDescent="0.2">
      <c r="A202" s="78"/>
      <c r="B202" s="78"/>
      <c r="C202" s="79"/>
      <c r="D202" s="80"/>
      <c r="E202" s="51" t="s">
        <v>161</v>
      </c>
      <c r="F202" s="76" t="s">
        <v>101</v>
      </c>
      <c r="G202" s="57">
        <v>13898909</v>
      </c>
      <c r="H202" s="74">
        <v>90.020119996468793</v>
      </c>
      <c r="I202" s="54">
        <v>300000</v>
      </c>
      <c r="J202" s="58">
        <v>92.178562792230679</v>
      </c>
    </row>
    <row r="203" spans="1:10" s="91" customFormat="1" ht="15" x14ac:dyDescent="0.2">
      <c r="A203" s="78"/>
      <c r="B203" s="78"/>
      <c r="C203" s="79"/>
      <c r="D203" s="80"/>
      <c r="E203" s="69" t="s">
        <v>85</v>
      </c>
      <c r="F203" s="76"/>
      <c r="G203" s="57"/>
      <c r="H203" s="74"/>
      <c r="I203" s="54"/>
      <c r="J203" s="58"/>
    </row>
    <row r="204" spans="1:10" s="91" customFormat="1" ht="45" x14ac:dyDescent="0.2">
      <c r="A204" s="78"/>
      <c r="B204" s="78"/>
      <c r="C204" s="79"/>
      <c r="D204" s="80"/>
      <c r="E204" s="51" t="s">
        <v>160</v>
      </c>
      <c r="F204" s="76" t="s">
        <v>59</v>
      </c>
      <c r="G204" s="57">
        <v>19394779</v>
      </c>
      <c r="H204" s="74">
        <v>90.151986779534852</v>
      </c>
      <c r="I204" s="54">
        <v>1910000</v>
      </c>
      <c r="J204" s="58">
        <v>99.999997937589285</v>
      </c>
    </row>
    <row r="205" spans="1:10" s="1" customFormat="1" ht="45.75" customHeight="1" x14ac:dyDescent="0.2">
      <c r="A205" s="49" t="s">
        <v>54</v>
      </c>
      <c r="B205" s="49" t="s">
        <v>55</v>
      </c>
      <c r="C205" s="49"/>
      <c r="D205" s="62" t="s">
        <v>456</v>
      </c>
      <c r="E205" s="69"/>
      <c r="F205" s="53"/>
      <c r="G205" s="53"/>
      <c r="H205" s="53"/>
      <c r="I205" s="66">
        <f>I206+I278+I302+I305+I312</f>
        <v>460878339</v>
      </c>
      <c r="J205" s="55"/>
    </row>
    <row r="206" spans="1:10" s="8" customFormat="1" ht="21.75" customHeight="1" x14ac:dyDescent="0.2">
      <c r="A206" s="50" t="s">
        <v>17</v>
      </c>
      <c r="B206" s="50" t="s">
        <v>18</v>
      </c>
      <c r="C206" s="65" t="s">
        <v>13</v>
      </c>
      <c r="D206" s="51" t="s">
        <v>19</v>
      </c>
      <c r="E206" s="72"/>
      <c r="F206" s="60"/>
      <c r="G206" s="60"/>
      <c r="H206" s="60"/>
      <c r="I206" s="54">
        <f>I220+I227+I229+I234+I237+I239+I243+I249+I253+I254+I256+I261+I263+I267+I272+I275+I251+I208+I209+I211+I213+I214+I216+I218+I221+I223+I224+I225+I228+I231+I232+I235+I241+I244+I246+I247+I258+I259+I264+I265+I268+I270+I273+I277</f>
        <v>270667752</v>
      </c>
      <c r="J206" s="61"/>
    </row>
    <row r="207" spans="1:10" s="8" customFormat="1" ht="15" x14ac:dyDescent="0.2">
      <c r="A207" s="50"/>
      <c r="B207" s="50"/>
      <c r="C207" s="65"/>
      <c r="D207" s="51"/>
      <c r="E207" s="69" t="s">
        <v>68</v>
      </c>
      <c r="F207" s="81"/>
      <c r="G207" s="60"/>
      <c r="H207" s="60"/>
      <c r="I207" s="54"/>
      <c r="J207" s="61"/>
    </row>
    <row r="208" spans="1:10" s="8" customFormat="1" ht="60" x14ac:dyDescent="0.2">
      <c r="A208" s="50"/>
      <c r="B208" s="50"/>
      <c r="C208" s="65"/>
      <c r="D208" s="51"/>
      <c r="E208" s="51" t="s">
        <v>353</v>
      </c>
      <c r="F208" s="76" t="s">
        <v>59</v>
      </c>
      <c r="G208" s="57">
        <v>24089652</v>
      </c>
      <c r="H208" s="74">
        <v>41.20228685744403</v>
      </c>
      <c r="I208" s="54">
        <v>14164164</v>
      </c>
      <c r="J208" s="58">
        <v>99.99999800744321</v>
      </c>
    </row>
    <row r="209" spans="1:10" s="8" customFormat="1" ht="30" x14ac:dyDescent="0.2">
      <c r="A209" s="50"/>
      <c r="B209" s="50"/>
      <c r="C209" s="65"/>
      <c r="D209" s="51"/>
      <c r="E209" s="51" t="s">
        <v>354</v>
      </c>
      <c r="F209" s="76" t="s">
        <v>101</v>
      </c>
      <c r="G209" s="57">
        <v>39280470</v>
      </c>
      <c r="H209" s="74">
        <v>1.8518924544436328</v>
      </c>
      <c r="I209" s="54">
        <v>17500000</v>
      </c>
      <c r="J209" s="58">
        <v>46.4032942070194</v>
      </c>
    </row>
    <row r="210" spans="1:10" s="8" customFormat="1" ht="15" x14ac:dyDescent="0.2">
      <c r="A210" s="50"/>
      <c r="B210" s="50"/>
      <c r="C210" s="65"/>
      <c r="D210" s="51"/>
      <c r="E210" s="69" t="s">
        <v>69</v>
      </c>
      <c r="F210" s="76"/>
      <c r="G210" s="57"/>
      <c r="H210" s="74"/>
      <c r="I210" s="54"/>
      <c r="J210" s="58"/>
    </row>
    <row r="211" spans="1:10" s="8" customFormat="1" ht="45" x14ac:dyDescent="0.2">
      <c r="A211" s="50"/>
      <c r="B211" s="50"/>
      <c r="C211" s="65"/>
      <c r="D211" s="51"/>
      <c r="E211" s="51" t="s">
        <v>355</v>
      </c>
      <c r="F211" s="76" t="s">
        <v>63</v>
      </c>
      <c r="G211" s="57">
        <v>54219578</v>
      </c>
      <c r="H211" s="74">
        <v>32.066540005161976</v>
      </c>
      <c r="I211" s="54">
        <v>1000000</v>
      </c>
      <c r="J211" s="58">
        <v>33.910892242650803</v>
      </c>
    </row>
    <row r="212" spans="1:10" s="8" customFormat="1" ht="15" x14ac:dyDescent="0.2">
      <c r="A212" s="50"/>
      <c r="B212" s="50"/>
      <c r="C212" s="65"/>
      <c r="D212" s="51"/>
      <c r="E212" s="69" t="s">
        <v>70</v>
      </c>
      <c r="F212" s="76"/>
      <c r="G212" s="57"/>
      <c r="H212" s="74"/>
      <c r="I212" s="54"/>
      <c r="J212" s="58"/>
    </row>
    <row r="213" spans="1:10" s="8" customFormat="1" ht="30" x14ac:dyDescent="0.2">
      <c r="A213" s="50"/>
      <c r="B213" s="50"/>
      <c r="C213" s="65"/>
      <c r="D213" s="51"/>
      <c r="E213" s="51" t="s">
        <v>356</v>
      </c>
      <c r="F213" s="76" t="s">
        <v>59</v>
      </c>
      <c r="G213" s="57">
        <v>60373134</v>
      </c>
      <c r="H213" s="74">
        <v>24.357109223450294</v>
      </c>
      <c r="I213" s="54">
        <v>200000</v>
      </c>
      <c r="J213" s="58">
        <v>24.68838240201346</v>
      </c>
    </row>
    <row r="214" spans="1:10" s="8" customFormat="1" ht="30" x14ac:dyDescent="0.2">
      <c r="A214" s="50"/>
      <c r="B214" s="50"/>
      <c r="C214" s="65"/>
      <c r="D214" s="51"/>
      <c r="E214" s="51" t="s">
        <v>357</v>
      </c>
      <c r="F214" s="76" t="s">
        <v>59</v>
      </c>
      <c r="G214" s="57">
        <v>18354058</v>
      </c>
      <c r="H214" s="74">
        <v>10.222258205787501</v>
      </c>
      <c r="I214" s="54">
        <v>100000</v>
      </c>
      <c r="J214" s="58">
        <v>10.767096845831027</v>
      </c>
    </row>
    <row r="215" spans="1:10" s="8" customFormat="1" ht="15" x14ac:dyDescent="0.2">
      <c r="A215" s="50"/>
      <c r="B215" s="50"/>
      <c r="C215" s="65"/>
      <c r="D215" s="51"/>
      <c r="E215" s="69" t="s">
        <v>195</v>
      </c>
      <c r="F215" s="76"/>
      <c r="G215" s="57"/>
      <c r="H215" s="74"/>
      <c r="I215" s="54"/>
      <c r="J215" s="58"/>
    </row>
    <row r="216" spans="1:10" s="8" customFormat="1" ht="30" x14ac:dyDescent="0.2">
      <c r="A216" s="50"/>
      <c r="B216" s="50"/>
      <c r="C216" s="65"/>
      <c r="D216" s="51"/>
      <c r="E216" s="51" t="s">
        <v>358</v>
      </c>
      <c r="F216" s="76" t="s">
        <v>59</v>
      </c>
      <c r="G216" s="57">
        <v>57271324</v>
      </c>
      <c r="H216" s="74">
        <v>10.222258205787501</v>
      </c>
      <c r="I216" s="54">
        <v>400000</v>
      </c>
      <c r="J216" s="58">
        <v>13.774710359411282</v>
      </c>
    </row>
    <row r="217" spans="1:10" s="8" customFormat="1" ht="15" x14ac:dyDescent="0.2">
      <c r="A217" s="50"/>
      <c r="B217" s="50"/>
      <c r="C217" s="65"/>
      <c r="D217" s="51"/>
      <c r="E217" s="69" t="s">
        <v>359</v>
      </c>
      <c r="F217" s="76"/>
      <c r="G217" s="57"/>
      <c r="H217" s="74"/>
      <c r="I217" s="54"/>
      <c r="J217" s="58"/>
    </row>
    <row r="218" spans="1:10" s="8" customFormat="1" ht="30" x14ac:dyDescent="0.2">
      <c r="A218" s="50"/>
      <c r="B218" s="50"/>
      <c r="C218" s="65"/>
      <c r="D218" s="51"/>
      <c r="E218" s="51" t="s">
        <v>360</v>
      </c>
      <c r="F218" s="76" t="s">
        <v>59</v>
      </c>
      <c r="G218" s="57">
        <v>21219966</v>
      </c>
      <c r="H218" s="74">
        <v>10.222258205787501</v>
      </c>
      <c r="I218" s="54">
        <v>1500000</v>
      </c>
      <c r="J218" s="58">
        <v>30.440608434528123</v>
      </c>
    </row>
    <row r="219" spans="1:10" s="8" customFormat="1" ht="15" x14ac:dyDescent="0.2">
      <c r="A219" s="50"/>
      <c r="B219" s="50"/>
      <c r="C219" s="65"/>
      <c r="D219" s="51"/>
      <c r="E219" s="69" t="s">
        <v>162</v>
      </c>
      <c r="F219" s="81"/>
      <c r="G219" s="60"/>
      <c r="H219" s="60"/>
      <c r="I219" s="54"/>
      <c r="J219" s="61"/>
    </row>
    <row r="220" spans="1:10" s="8" customFormat="1" ht="30" x14ac:dyDescent="0.2">
      <c r="A220" s="50"/>
      <c r="B220" s="50"/>
      <c r="C220" s="65"/>
      <c r="D220" s="51"/>
      <c r="E220" s="51" t="s">
        <v>163</v>
      </c>
      <c r="F220" s="76" t="s">
        <v>164</v>
      </c>
      <c r="G220" s="57">
        <v>82325413</v>
      </c>
      <c r="H220" s="74">
        <v>48.504336856469827</v>
      </c>
      <c r="I220" s="54">
        <v>42394017</v>
      </c>
      <c r="J220" s="58">
        <v>99.999999562710968</v>
      </c>
    </row>
    <row r="221" spans="1:10" s="8" customFormat="1" ht="45" x14ac:dyDescent="0.2">
      <c r="A221" s="50"/>
      <c r="B221" s="50"/>
      <c r="C221" s="65"/>
      <c r="D221" s="51"/>
      <c r="E221" s="51" t="s">
        <v>361</v>
      </c>
      <c r="F221" s="76" t="s">
        <v>101</v>
      </c>
      <c r="G221" s="57">
        <v>18250798</v>
      </c>
      <c r="H221" s="74">
        <v>39.354208731037417</v>
      </c>
      <c r="I221" s="54">
        <v>10068341</v>
      </c>
      <c r="J221" s="58">
        <v>94.520788296489826</v>
      </c>
    </row>
    <row r="222" spans="1:10" s="8" customFormat="1" ht="15" x14ac:dyDescent="0.2">
      <c r="A222" s="50"/>
      <c r="B222" s="50"/>
      <c r="C222" s="65"/>
      <c r="D222" s="51"/>
      <c r="E222" s="69" t="s">
        <v>362</v>
      </c>
      <c r="F222" s="76"/>
      <c r="G222" s="57"/>
      <c r="H222" s="74"/>
      <c r="I222" s="54"/>
      <c r="J222" s="58"/>
    </row>
    <row r="223" spans="1:10" s="8" customFormat="1" ht="60" x14ac:dyDescent="0.2">
      <c r="A223" s="50"/>
      <c r="B223" s="50"/>
      <c r="C223" s="65"/>
      <c r="D223" s="51"/>
      <c r="E223" s="51" t="s">
        <v>363</v>
      </c>
      <c r="F223" s="76" t="s">
        <v>59</v>
      </c>
      <c r="G223" s="57">
        <v>26383634</v>
      </c>
      <c r="H223" s="74">
        <v>75.416811611319361</v>
      </c>
      <c r="I223" s="54">
        <v>5200000</v>
      </c>
      <c r="J223" s="58">
        <v>95.125999511666976</v>
      </c>
    </row>
    <row r="224" spans="1:10" s="8" customFormat="1" ht="60" x14ac:dyDescent="0.2">
      <c r="A224" s="50"/>
      <c r="B224" s="50"/>
      <c r="C224" s="65"/>
      <c r="D224" s="51"/>
      <c r="E224" s="51" t="s">
        <v>364</v>
      </c>
      <c r="F224" s="76" t="s">
        <v>59</v>
      </c>
      <c r="G224" s="57">
        <v>43479215</v>
      </c>
      <c r="H224" s="74">
        <v>4.6966404522252896</v>
      </c>
      <c r="I224" s="54">
        <v>5500000</v>
      </c>
      <c r="J224" s="58">
        <v>17.346362854067181</v>
      </c>
    </row>
    <row r="225" spans="1:10" s="8" customFormat="1" ht="60" x14ac:dyDescent="0.2">
      <c r="A225" s="50"/>
      <c r="B225" s="50"/>
      <c r="C225" s="65"/>
      <c r="D225" s="51"/>
      <c r="E225" s="51" t="s">
        <v>365</v>
      </c>
      <c r="F225" s="76" t="s">
        <v>59</v>
      </c>
      <c r="G225" s="57">
        <v>13664647</v>
      </c>
      <c r="H225" s="74">
        <v>0.93691114011214216</v>
      </c>
      <c r="I225" s="54">
        <v>200000</v>
      </c>
      <c r="J225" s="58">
        <v>2.4005420703513205</v>
      </c>
    </row>
    <row r="226" spans="1:10" s="8" customFormat="1" ht="15" x14ac:dyDescent="0.2">
      <c r="A226" s="50"/>
      <c r="B226" s="50"/>
      <c r="C226" s="65"/>
      <c r="D226" s="51"/>
      <c r="E226" s="69" t="s">
        <v>165</v>
      </c>
      <c r="F226" s="81"/>
      <c r="G226" s="60"/>
      <c r="H226" s="60"/>
      <c r="I226" s="54"/>
      <c r="J226" s="61"/>
    </row>
    <row r="227" spans="1:10" s="8" customFormat="1" ht="30" x14ac:dyDescent="0.2">
      <c r="A227" s="50"/>
      <c r="B227" s="50"/>
      <c r="C227" s="65"/>
      <c r="D227" s="51"/>
      <c r="E227" s="51" t="s">
        <v>166</v>
      </c>
      <c r="F227" s="76" t="s">
        <v>59</v>
      </c>
      <c r="G227" s="57">
        <v>59956528</v>
      </c>
      <c r="H227" s="74">
        <v>95.829754785000233</v>
      </c>
      <c r="I227" s="54">
        <v>900000</v>
      </c>
      <c r="J227" s="58">
        <v>97.330842372993985</v>
      </c>
    </row>
    <row r="228" spans="1:10" s="8" customFormat="1" ht="30" x14ac:dyDescent="0.2">
      <c r="A228" s="50"/>
      <c r="B228" s="50"/>
      <c r="C228" s="65"/>
      <c r="D228" s="51"/>
      <c r="E228" s="51" t="s">
        <v>366</v>
      </c>
      <c r="F228" s="76" t="s">
        <v>59</v>
      </c>
      <c r="G228" s="57">
        <v>16898496</v>
      </c>
      <c r="H228" s="74">
        <v>0.99785377349558924</v>
      </c>
      <c r="I228" s="54">
        <v>200000</v>
      </c>
      <c r="J228" s="58">
        <v>2.1813910539730941</v>
      </c>
    </row>
    <row r="229" spans="1:10" s="8" customFormat="1" ht="30" x14ac:dyDescent="0.2">
      <c r="A229" s="50"/>
      <c r="B229" s="50"/>
      <c r="C229" s="65"/>
      <c r="D229" s="51"/>
      <c r="E229" s="51" t="s">
        <v>167</v>
      </c>
      <c r="F229" s="76" t="s">
        <v>59</v>
      </c>
      <c r="G229" s="57">
        <v>57222617</v>
      </c>
      <c r="H229" s="74">
        <v>93.906887061806344</v>
      </c>
      <c r="I229" s="54">
        <v>940000</v>
      </c>
      <c r="J229" s="58">
        <v>95.549594175324074</v>
      </c>
    </row>
    <row r="230" spans="1:10" s="8" customFormat="1" ht="15" x14ac:dyDescent="0.2">
      <c r="A230" s="50"/>
      <c r="B230" s="50"/>
      <c r="C230" s="65"/>
      <c r="D230" s="51"/>
      <c r="E230" s="69" t="s">
        <v>367</v>
      </c>
      <c r="F230" s="76"/>
      <c r="G230" s="57"/>
      <c r="H230" s="74"/>
      <c r="I230" s="54"/>
      <c r="J230" s="58"/>
    </row>
    <row r="231" spans="1:10" s="8" customFormat="1" ht="45" x14ac:dyDescent="0.2">
      <c r="A231" s="50"/>
      <c r="B231" s="50"/>
      <c r="C231" s="65"/>
      <c r="D231" s="51"/>
      <c r="E231" s="51" t="s">
        <v>368</v>
      </c>
      <c r="F231" s="76" t="s">
        <v>59</v>
      </c>
      <c r="G231" s="57">
        <v>2883000</v>
      </c>
      <c r="H231" s="74">
        <v>6.5265972944849056</v>
      </c>
      <c r="I231" s="54">
        <v>200000</v>
      </c>
      <c r="J231" s="58">
        <v>13.463815469996526</v>
      </c>
    </row>
    <row r="232" spans="1:10" s="8" customFormat="1" ht="45" x14ac:dyDescent="0.2">
      <c r="A232" s="50"/>
      <c r="B232" s="50"/>
      <c r="C232" s="65"/>
      <c r="D232" s="51"/>
      <c r="E232" s="51" t="s">
        <v>369</v>
      </c>
      <c r="F232" s="76" t="s">
        <v>164</v>
      </c>
      <c r="G232" s="57">
        <v>59397436</v>
      </c>
      <c r="H232" s="74">
        <v>0</v>
      </c>
      <c r="I232" s="54">
        <v>500000</v>
      </c>
      <c r="J232" s="58">
        <v>0.84178717748018617</v>
      </c>
    </row>
    <row r="233" spans="1:10" s="8" customFormat="1" ht="15" x14ac:dyDescent="0.2">
      <c r="A233" s="50"/>
      <c r="B233" s="50"/>
      <c r="C233" s="65"/>
      <c r="D233" s="51"/>
      <c r="E233" s="69" t="s">
        <v>168</v>
      </c>
      <c r="F233" s="76"/>
      <c r="G233" s="57"/>
      <c r="H233" s="74"/>
      <c r="I233" s="54"/>
      <c r="J233" s="58"/>
    </row>
    <row r="234" spans="1:10" s="8" customFormat="1" ht="45" x14ac:dyDescent="0.2">
      <c r="A234" s="50"/>
      <c r="B234" s="50"/>
      <c r="C234" s="65"/>
      <c r="D234" s="51"/>
      <c r="E234" s="51" t="s">
        <v>169</v>
      </c>
      <c r="F234" s="76" t="s">
        <v>170</v>
      </c>
      <c r="G234" s="57">
        <v>40098168</v>
      </c>
      <c r="H234" s="74">
        <v>91.79180116158922</v>
      </c>
      <c r="I234" s="54">
        <v>550000</v>
      </c>
      <c r="J234" s="58">
        <v>93.163434898073149</v>
      </c>
    </row>
    <row r="235" spans="1:10" s="8" customFormat="1" ht="30" x14ac:dyDescent="0.2">
      <c r="A235" s="50"/>
      <c r="B235" s="50"/>
      <c r="C235" s="65"/>
      <c r="D235" s="51"/>
      <c r="E235" s="51" t="s">
        <v>370</v>
      </c>
      <c r="F235" s="76" t="s">
        <v>164</v>
      </c>
      <c r="G235" s="57">
        <v>95632273</v>
      </c>
      <c r="H235" s="74">
        <v>69.189032712837431</v>
      </c>
      <c r="I235" s="54">
        <v>1000000</v>
      </c>
      <c r="J235" s="58">
        <v>70.234704815601319</v>
      </c>
    </row>
    <row r="236" spans="1:10" s="8" customFormat="1" ht="21.75" customHeight="1" x14ac:dyDescent="0.2">
      <c r="A236" s="50"/>
      <c r="B236" s="50"/>
      <c r="C236" s="65"/>
      <c r="D236" s="51"/>
      <c r="E236" s="69" t="s">
        <v>68</v>
      </c>
      <c r="F236" s="60"/>
      <c r="G236" s="60"/>
      <c r="H236" s="60"/>
      <c r="I236" s="54"/>
      <c r="J236" s="61"/>
    </row>
    <row r="237" spans="1:10" s="8" customFormat="1" ht="75" x14ac:dyDescent="0.2">
      <c r="A237" s="50"/>
      <c r="B237" s="50"/>
      <c r="C237" s="65"/>
      <c r="D237" s="51"/>
      <c r="E237" s="51" t="s">
        <v>171</v>
      </c>
      <c r="F237" s="57" t="s">
        <v>101</v>
      </c>
      <c r="G237" s="57">
        <v>140081367</v>
      </c>
      <c r="H237" s="74">
        <v>70.017425658046292</v>
      </c>
      <c r="I237" s="54">
        <v>42000000</v>
      </c>
      <c r="J237" s="58">
        <v>100</v>
      </c>
    </row>
    <row r="238" spans="1:10" s="8" customFormat="1" ht="15" x14ac:dyDescent="0.2">
      <c r="A238" s="50"/>
      <c r="B238" s="50"/>
      <c r="C238" s="65"/>
      <c r="D238" s="51"/>
      <c r="E238" s="69" t="s">
        <v>172</v>
      </c>
      <c r="F238" s="76"/>
      <c r="G238" s="57"/>
      <c r="H238" s="74"/>
      <c r="I238" s="54"/>
      <c r="J238" s="58"/>
    </row>
    <row r="239" spans="1:10" s="8" customFormat="1" ht="30" x14ac:dyDescent="0.2">
      <c r="A239" s="50"/>
      <c r="B239" s="50"/>
      <c r="C239" s="65"/>
      <c r="D239" s="51"/>
      <c r="E239" s="51" t="s">
        <v>173</v>
      </c>
      <c r="F239" s="76" t="s">
        <v>164</v>
      </c>
      <c r="G239" s="57">
        <v>63293282</v>
      </c>
      <c r="H239" s="74">
        <v>92.451129615936182</v>
      </c>
      <c r="I239" s="54">
        <v>900000</v>
      </c>
      <c r="J239" s="58">
        <v>93.873081474902818</v>
      </c>
    </row>
    <row r="240" spans="1:10" s="8" customFormat="1" ht="15" x14ac:dyDescent="0.2">
      <c r="A240" s="50"/>
      <c r="B240" s="50"/>
      <c r="C240" s="65"/>
      <c r="D240" s="51"/>
      <c r="E240" s="69" t="s">
        <v>371</v>
      </c>
      <c r="F240" s="76"/>
      <c r="G240" s="57"/>
      <c r="H240" s="74"/>
      <c r="I240" s="54"/>
      <c r="J240" s="58"/>
    </row>
    <row r="241" spans="1:10" s="8" customFormat="1" ht="45" x14ac:dyDescent="0.2">
      <c r="A241" s="50"/>
      <c r="B241" s="50"/>
      <c r="C241" s="65"/>
      <c r="D241" s="51"/>
      <c r="E241" s="51" t="s">
        <v>372</v>
      </c>
      <c r="F241" s="76" t="s">
        <v>59</v>
      </c>
      <c r="G241" s="57">
        <v>14251354</v>
      </c>
      <c r="H241" s="74">
        <v>0.91675871639986772</v>
      </c>
      <c r="I241" s="54">
        <v>1000000</v>
      </c>
      <c r="J241" s="58">
        <v>7.9336358496182271</v>
      </c>
    </row>
    <row r="242" spans="1:10" s="8" customFormat="1" ht="15" x14ac:dyDescent="0.2">
      <c r="A242" s="50"/>
      <c r="B242" s="50"/>
      <c r="C242" s="65"/>
      <c r="D242" s="51"/>
      <c r="E242" s="69" t="s">
        <v>174</v>
      </c>
      <c r="F242" s="76"/>
      <c r="G242" s="57"/>
      <c r="H242" s="74"/>
      <c r="I242" s="54"/>
      <c r="J242" s="58"/>
    </row>
    <row r="243" spans="1:10" s="8" customFormat="1" ht="30" x14ac:dyDescent="0.2">
      <c r="A243" s="50"/>
      <c r="B243" s="50"/>
      <c r="C243" s="65"/>
      <c r="D243" s="51"/>
      <c r="E243" s="51" t="s">
        <v>175</v>
      </c>
      <c r="F243" s="76" t="s">
        <v>59</v>
      </c>
      <c r="G243" s="57">
        <v>41340954</v>
      </c>
      <c r="H243" s="74">
        <v>73.046255318636341</v>
      </c>
      <c r="I243" s="54">
        <v>150000</v>
      </c>
      <c r="J243" s="58">
        <v>73.409091647957624</v>
      </c>
    </row>
    <row r="244" spans="1:10" s="8" customFormat="1" ht="51.75" customHeight="1" x14ac:dyDescent="0.2">
      <c r="A244" s="50"/>
      <c r="B244" s="50"/>
      <c r="C244" s="65"/>
      <c r="D244" s="51"/>
      <c r="E244" s="51" t="s">
        <v>373</v>
      </c>
      <c r="F244" s="76" t="s">
        <v>63</v>
      </c>
      <c r="G244" s="57">
        <v>8676746</v>
      </c>
      <c r="H244" s="74">
        <v>0.7516819093240853</v>
      </c>
      <c r="I244" s="54">
        <v>8111524</v>
      </c>
      <c r="J244" s="58">
        <v>94.237465635158628</v>
      </c>
    </row>
    <row r="245" spans="1:10" s="8" customFormat="1" ht="22.5" customHeight="1" x14ac:dyDescent="0.2">
      <c r="A245" s="50"/>
      <c r="B245" s="50"/>
      <c r="C245" s="65"/>
      <c r="D245" s="51"/>
      <c r="E245" s="69" t="s">
        <v>374</v>
      </c>
      <c r="F245" s="76"/>
      <c r="G245" s="57"/>
      <c r="H245" s="74"/>
      <c r="I245" s="54"/>
      <c r="J245" s="58"/>
    </row>
    <row r="246" spans="1:10" s="8" customFormat="1" ht="51.75" customHeight="1" x14ac:dyDescent="0.2">
      <c r="A246" s="50"/>
      <c r="B246" s="50"/>
      <c r="C246" s="65"/>
      <c r="D246" s="51"/>
      <c r="E246" s="51" t="s">
        <v>375</v>
      </c>
      <c r="F246" s="76" t="s">
        <v>258</v>
      </c>
      <c r="G246" s="57">
        <v>2500000</v>
      </c>
      <c r="H246" s="74">
        <v>0</v>
      </c>
      <c r="I246" s="54">
        <v>2500000</v>
      </c>
      <c r="J246" s="58">
        <v>100</v>
      </c>
    </row>
    <row r="247" spans="1:10" s="8" customFormat="1" ht="59.25" customHeight="1" x14ac:dyDescent="0.2">
      <c r="A247" s="50"/>
      <c r="B247" s="50"/>
      <c r="C247" s="65"/>
      <c r="D247" s="51"/>
      <c r="E247" s="51" t="s">
        <v>376</v>
      </c>
      <c r="F247" s="76" t="s">
        <v>258</v>
      </c>
      <c r="G247" s="57">
        <v>13823895</v>
      </c>
      <c r="H247" s="74">
        <v>0</v>
      </c>
      <c r="I247" s="54">
        <v>712916</v>
      </c>
      <c r="J247" s="58">
        <v>5.1571282912666803</v>
      </c>
    </row>
    <row r="248" spans="1:10" s="8" customFormat="1" ht="15" x14ac:dyDescent="0.2">
      <c r="A248" s="50"/>
      <c r="B248" s="50"/>
      <c r="C248" s="65"/>
      <c r="D248" s="51"/>
      <c r="E248" s="69" t="s">
        <v>176</v>
      </c>
      <c r="F248" s="76"/>
      <c r="G248" s="57"/>
      <c r="H248" s="74"/>
      <c r="I248" s="54"/>
      <c r="J248" s="58"/>
    </row>
    <row r="249" spans="1:10" s="8" customFormat="1" ht="45" x14ac:dyDescent="0.2">
      <c r="A249" s="50"/>
      <c r="B249" s="50"/>
      <c r="C249" s="65"/>
      <c r="D249" s="51"/>
      <c r="E249" s="51" t="s">
        <v>177</v>
      </c>
      <c r="F249" s="76" t="s">
        <v>178</v>
      </c>
      <c r="G249" s="57">
        <v>20364143</v>
      </c>
      <c r="H249" s="74">
        <v>99.948723597158008</v>
      </c>
      <c r="I249" s="54">
        <v>10442</v>
      </c>
      <c r="J249" s="58">
        <v>100</v>
      </c>
    </row>
    <row r="250" spans="1:10" s="8" customFormat="1" ht="15" x14ac:dyDescent="0.2">
      <c r="A250" s="50"/>
      <c r="B250" s="50"/>
      <c r="C250" s="65"/>
      <c r="D250" s="51"/>
      <c r="E250" s="69" t="s">
        <v>192</v>
      </c>
      <c r="F250" s="76"/>
      <c r="G250" s="57"/>
      <c r="H250" s="74"/>
      <c r="I250" s="54"/>
      <c r="J250" s="58"/>
    </row>
    <row r="251" spans="1:10" s="8" customFormat="1" ht="45" x14ac:dyDescent="0.2">
      <c r="A251" s="50"/>
      <c r="B251" s="50"/>
      <c r="C251" s="65"/>
      <c r="D251" s="51"/>
      <c r="E251" s="51" t="s">
        <v>180</v>
      </c>
      <c r="F251" s="76" t="s">
        <v>164</v>
      </c>
      <c r="G251" s="57">
        <v>36165625</v>
      </c>
      <c r="H251" s="74">
        <v>86.431754241769625</v>
      </c>
      <c r="I251" s="54">
        <v>800000</v>
      </c>
      <c r="J251" s="58">
        <v>88.643799519571402</v>
      </c>
    </row>
    <row r="252" spans="1:10" s="8" customFormat="1" ht="15" x14ac:dyDescent="0.2">
      <c r="A252" s="50"/>
      <c r="B252" s="50"/>
      <c r="C252" s="65"/>
      <c r="D252" s="51"/>
      <c r="E252" s="69" t="s">
        <v>83</v>
      </c>
      <c r="F252" s="76"/>
      <c r="G252" s="57"/>
      <c r="H252" s="74"/>
      <c r="I252" s="54"/>
      <c r="J252" s="58"/>
    </row>
    <row r="253" spans="1:10" s="8" customFormat="1" ht="45" x14ac:dyDescent="0.2">
      <c r="A253" s="50"/>
      <c r="B253" s="50"/>
      <c r="C253" s="65"/>
      <c r="D253" s="51"/>
      <c r="E253" s="51" t="s">
        <v>179</v>
      </c>
      <c r="F253" s="76" t="s">
        <v>59</v>
      </c>
      <c r="G253" s="57">
        <v>64429180</v>
      </c>
      <c r="H253" s="74">
        <v>96.725471843658426</v>
      </c>
      <c r="I253" s="54">
        <v>1000000</v>
      </c>
      <c r="J253" s="58">
        <v>98.277563613257229</v>
      </c>
    </row>
    <row r="254" spans="1:10" s="8" customFormat="1" ht="30" x14ac:dyDescent="0.2">
      <c r="A254" s="50"/>
      <c r="B254" s="50"/>
      <c r="C254" s="65"/>
      <c r="D254" s="51"/>
      <c r="E254" s="51" t="s">
        <v>84</v>
      </c>
      <c r="F254" s="76" t="s">
        <v>59</v>
      </c>
      <c r="G254" s="57">
        <v>69050734</v>
      </c>
      <c r="H254" s="74">
        <v>69.355474193800745</v>
      </c>
      <c r="I254" s="54">
        <v>21160270</v>
      </c>
      <c r="J254" s="58">
        <v>100</v>
      </c>
    </row>
    <row r="255" spans="1:10" s="8" customFormat="1" ht="15" x14ac:dyDescent="0.2">
      <c r="A255" s="50"/>
      <c r="B255" s="50"/>
      <c r="C255" s="65"/>
      <c r="D255" s="51"/>
      <c r="E255" s="69" t="s">
        <v>181</v>
      </c>
      <c r="F255" s="76"/>
      <c r="G255" s="57"/>
      <c r="H255" s="74"/>
      <c r="I255" s="54"/>
      <c r="J255" s="58"/>
    </row>
    <row r="256" spans="1:10" s="8" customFormat="1" ht="30" x14ac:dyDescent="0.2">
      <c r="A256" s="50"/>
      <c r="B256" s="50"/>
      <c r="C256" s="65"/>
      <c r="D256" s="51"/>
      <c r="E256" s="51" t="s">
        <v>182</v>
      </c>
      <c r="F256" s="76" t="s">
        <v>59</v>
      </c>
      <c r="G256" s="57">
        <v>12841686</v>
      </c>
      <c r="H256" s="74">
        <v>94.045083176772891</v>
      </c>
      <c r="I256" s="54">
        <v>764712</v>
      </c>
      <c r="J256" s="58">
        <v>100.00000218039904</v>
      </c>
    </row>
    <row r="257" spans="1:10" s="8" customFormat="1" ht="15" x14ac:dyDescent="0.2">
      <c r="A257" s="50"/>
      <c r="B257" s="50"/>
      <c r="C257" s="65"/>
      <c r="D257" s="51"/>
      <c r="E257" s="69" t="s">
        <v>93</v>
      </c>
      <c r="F257" s="76"/>
      <c r="G257" s="57"/>
      <c r="H257" s="74"/>
      <c r="I257" s="54"/>
      <c r="J257" s="58"/>
    </row>
    <row r="258" spans="1:10" s="8" customFormat="1" ht="60" x14ac:dyDescent="0.2">
      <c r="A258" s="50"/>
      <c r="B258" s="50"/>
      <c r="C258" s="65"/>
      <c r="D258" s="51"/>
      <c r="E258" s="51" t="s">
        <v>377</v>
      </c>
      <c r="F258" s="76" t="s">
        <v>258</v>
      </c>
      <c r="G258" s="57">
        <v>1000000</v>
      </c>
      <c r="H258" s="74">
        <v>0</v>
      </c>
      <c r="I258" s="54">
        <v>1000000</v>
      </c>
      <c r="J258" s="58">
        <v>100</v>
      </c>
    </row>
    <row r="259" spans="1:10" s="8" customFormat="1" ht="68.25" customHeight="1" x14ac:dyDescent="0.2">
      <c r="A259" s="50"/>
      <c r="B259" s="50"/>
      <c r="C259" s="65"/>
      <c r="D259" s="51"/>
      <c r="E259" s="163" t="s">
        <v>378</v>
      </c>
      <c r="F259" s="88" t="s">
        <v>258</v>
      </c>
      <c r="G259" s="57">
        <v>1000000</v>
      </c>
      <c r="H259" s="74">
        <v>0</v>
      </c>
      <c r="I259" s="54">
        <v>1000000</v>
      </c>
      <c r="J259" s="58">
        <v>100</v>
      </c>
    </row>
    <row r="260" spans="1:10" s="8" customFormat="1" ht="15" x14ac:dyDescent="0.2">
      <c r="A260" s="50"/>
      <c r="B260" s="50"/>
      <c r="C260" s="65"/>
      <c r="D260" s="51"/>
      <c r="E260" s="69" t="s">
        <v>183</v>
      </c>
      <c r="F260" s="76"/>
      <c r="G260" s="57"/>
      <c r="H260" s="74"/>
      <c r="I260" s="54"/>
      <c r="J260" s="58"/>
    </row>
    <row r="261" spans="1:10" s="8" customFormat="1" ht="30" x14ac:dyDescent="0.2">
      <c r="A261" s="50"/>
      <c r="B261" s="50"/>
      <c r="C261" s="65"/>
      <c r="D261" s="51"/>
      <c r="E261" s="51" t="s">
        <v>184</v>
      </c>
      <c r="F261" s="76" t="s">
        <v>101</v>
      </c>
      <c r="G261" s="57">
        <v>119991165</v>
      </c>
      <c r="H261" s="74">
        <v>98.457268341381649</v>
      </c>
      <c r="I261" s="54">
        <v>1620000</v>
      </c>
      <c r="J261" s="58">
        <v>99.807367742450054</v>
      </c>
    </row>
    <row r="262" spans="1:10" s="8" customFormat="1" ht="19.5" customHeight="1" x14ac:dyDescent="0.2">
      <c r="A262" s="50"/>
      <c r="B262" s="50"/>
      <c r="C262" s="65"/>
      <c r="D262" s="51"/>
      <c r="E262" s="69" t="s">
        <v>185</v>
      </c>
      <c r="F262" s="60"/>
      <c r="G262" s="60"/>
      <c r="H262" s="60"/>
      <c r="I262" s="54"/>
      <c r="J262" s="61"/>
    </row>
    <row r="263" spans="1:10" s="8" customFormat="1" ht="37.5" customHeight="1" x14ac:dyDescent="0.2">
      <c r="A263" s="50"/>
      <c r="B263" s="50"/>
      <c r="C263" s="65"/>
      <c r="D263" s="51"/>
      <c r="E263" s="51" t="s">
        <v>186</v>
      </c>
      <c r="F263" s="57" t="s">
        <v>59</v>
      </c>
      <c r="G263" s="57">
        <v>43066361</v>
      </c>
      <c r="H263" s="74">
        <v>40.739441625913088</v>
      </c>
      <c r="I263" s="54">
        <v>25521366</v>
      </c>
      <c r="J263" s="58">
        <v>100</v>
      </c>
    </row>
    <row r="264" spans="1:10" s="8" customFormat="1" ht="45" x14ac:dyDescent="0.2">
      <c r="A264" s="50"/>
      <c r="B264" s="50"/>
      <c r="C264" s="65"/>
      <c r="D264" s="51"/>
      <c r="E264" s="51" t="s">
        <v>379</v>
      </c>
      <c r="F264" s="57" t="s">
        <v>170</v>
      </c>
      <c r="G264" s="57">
        <v>5667183</v>
      </c>
      <c r="H264" s="74">
        <v>2.9500166131921413</v>
      </c>
      <c r="I264" s="54">
        <v>500000</v>
      </c>
      <c r="J264" s="58">
        <v>11.772742118968115</v>
      </c>
    </row>
    <row r="265" spans="1:10" s="8" customFormat="1" ht="30" x14ac:dyDescent="0.2">
      <c r="A265" s="50"/>
      <c r="B265" s="50"/>
      <c r="C265" s="65"/>
      <c r="D265" s="51"/>
      <c r="E265" s="51" t="s">
        <v>380</v>
      </c>
      <c r="F265" s="57" t="s">
        <v>381</v>
      </c>
      <c r="G265" s="57">
        <v>35417961</v>
      </c>
      <c r="H265" s="74">
        <v>47.904957628701439</v>
      </c>
      <c r="I265" s="54">
        <v>18400000</v>
      </c>
      <c r="J265" s="58">
        <v>99.856000208481802</v>
      </c>
    </row>
    <row r="266" spans="1:10" s="8" customFormat="1" ht="15" x14ac:dyDescent="0.2">
      <c r="A266" s="50"/>
      <c r="B266" s="50"/>
      <c r="C266" s="65"/>
      <c r="D266" s="51"/>
      <c r="E266" s="69" t="s">
        <v>187</v>
      </c>
      <c r="F266" s="76"/>
      <c r="G266" s="57"/>
      <c r="H266" s="74"/>
      <c r="I266" s="54"/>
      <c r="J266" s="58"/>
    </row>
    <row r="267" spans="1:10" s="8" customFormat="1" ht="37.5" customHeight="1" x14ac:dyDescent="0.2">
      <c r="A267" s="50"/>
      <c r="B267" s="50"/>
      <c r="C267" s="65"/>
      <c r="D267" s="51"/>
      <c r="E267" s="51" t="s">
        <v>188</v>
      </c>
      <c r="F267" s="76" t="s">
        <v>164</v>
      </c>
      <c r="G267" s="57">
        <v>83708050</v>
      </c>
      <c r="H267" s="74">
        <v>94.159545587312081</v>
      </c>
      <c r="I267" s="54">
        <v>1500000</v>
      </c>
      <c r="J267" s="58">
        <v>95.951487939331997</v>
      </c>
    </row>
    <row r="268" spans="1:10" s="8" customFormat="1" ht="45" x14ac:dyDescent="0.2">
      <c r="A268" s="50"/>
      <c r="B268" s="50"/>
      <c r="C268" s="65"/>
      <c r="D268" s="51"/>
      <c r="E268" s="51" t="s">
        <v>382</v>
      </c>
      <c r="F268" s="76" t="s">
        <v>59</v>
      </c>
      <c r="G268" s="57">
        <v>26512077</v>
      </c>
      <c r="H268" s="74">
        <v>2.8088968661338698</v>
      </c>
      <c r="I268" s="54">
        <v>11000000</v>
      </c>
      <c r="J268" s="58">
        <v>44.29942210864882</v>
      </c>
    </row>
    <row r="269" spans="1:10" s="8" customFormat="1" ht="15" x14ac:dyDescent="0.2">
      <c r="A269" s="50"/>
      <c r="B269" s="50"/>
      <c r="C269" s="65"/>
      <c r="D269" s="51"/>
      <c r="E269" s="69" t="s">
        <v>383</v>
      </c>
      <c r="F269" s="76"/>
      <c r="G269" s="57"/>
      <c r="H269" s="74"/>
      <c r="I269" s="54"/>
      <c r="J269" s="58"/>
    </row>
    <row r="270" spans="1:10" s="8" customFormat="1" ht="30" x14ac:dyDescent="0.2">
      <c r="A270" s="50"/>
      <c r="B270" s="50"/>
      <c r="C270" s="65"/>
      <c r="D270" s="51"/>
      <c r="E270" s="51" t="s">
        <v>384</v>
      </c>
      <c r="F270" s="76" t="s">
        <v>59</v>
      </c>
      <c r="G270" s="57">
        <v>77487000</v>
      </c>
      <c r="H270" s="74">
        <v>47.371267438409028</v>
      </c>
      <c r="I270" s="54">
        <v>20700000</v>
      </c>
      <c r="J270" s="58">
        <v>74.085425942416151</v>
      </c>
    </row>
    <row r="271" spans="1:10" s="8" customFormat="1" ht="15" x14ac:dyDescent="0.2">
      <c r="A271" s="50"/>
      <c r="B271" s="50"/>
      <c r="C271" s="65"/>
      <c r="D271" s="51"/>
      <c r="E271" s="69" t="s">
        <v>97</v>
      </c>
      <c r="F271" s="76"/>
      <c r="G271" s="57"/>
      <c r="H271" s="74"/>
      <c r="I271" s="54"/>
      <c r="J271" s="58"/>
    </row>
    <row r="272" spans="1:10" s="8" customFormat="1" ht="37.5" customHeight="1" x14ac:dyDescent="0.2">
      <c r="A272" s="50"/>
      <c r="B272" s="50"/>
      <c r="C272" s="65"/>
      <c r="D272" s="51"/>
      <c r="E272" s="51" t="s">
        <v>189</v>
      </c>
      <c r="F272" s="76" t="s">
        <v>59</v>
      </c>
      <c r="G272" s="57">
        <v>86504417</v>
      </c>
      <c r="H272" s="74">
        <v>91.360650647469242</v>
      </c>
      <c r="I272" s="54">
        <v>6200000</v>
      </c>
      <c r="J272" s="58">
        <v>98.527914719083071</v>
      </c>
    </row>
    <row r="273" spans="1:10" s="8" customFormat="1" ht="37.5" customHeight="1" x14ac:dyDescent="0.2">
      <c r="A273" s="50"/>
      <c r="B273" s="50"/>
      <c r="C273" s="65"/>
      <c r="D273" s="51"/>
      <c r="E273" s="51" t="s">
        <v>385</v>
      </c>
      <c r="F273" s="76" t="s">
        <v>59</v>
      </c>
      <c r="G273" s="57">
        <v>3191719</v>
      </c>
      <c r="H273" s="74">
        <v>2.4670680595628842</v>
      </c>
      <c r="I273" s="54">
        <v>150000</v>
      </c>
      <c r="J273" s="58">
        <v>7.1667299032276937</v>
      </c>
    </row>
    <row r="274" spans="1:10" s="8" customFormat="1" ht="15" x14ac:dyDescent="0.2">
      <c r="A274" s="50"/>
      <c r="B274" s="50"/>
      <c r="C274" s="65"/>
      <c r="D274" s="51"/>
      <c r="E274" s="69" t="s">
        <v>190</v>
      </c>
      <c r="F274" s="81"/>
      <c r="G274" s="60"/>
      <c r="H274" s="60"/>
      <c r="I274" s="54"/>
      <c r="J274" s="58"/>
    </row>
    <row r="275" spans="1:10" s="8" customFormat="1" ht="37.5" customHeight="1" x14ac:dyDescent="0.2">
      <c r="A275" s="50"/>
      <c r="B275" s="50"/>
      <c r="C275" s="65"/>
      <c r="D275" s="51"/>
      <c r="E275" s="51" t="s">
        <v>191</v>
      </c>
      <c r="F275" s="76" t="s">
        <v>59</v>
      </c>
      <c r="G275" s="57">
        <v>25575796</v>
      </c>
      <c r="H275" s="74">
        <v>90.211151512156249</v>
      </c>
      <c r="I275" s="54">
        <v>1250000</v>
      </c>
      <c r="J275" s="58">
        <v>95.098584927718377</v>
      </c>
    </row>
    <row r="276" spans="1:10" s="8" customFormat="1" ht="15" x14ac:dyDescent="0.2">
      <c r="A276" s="50"/>
      <c r="B276" s="50"/>
      <c r="C276" s="65"/>
      <c r="D276" s="51"/>
      <c r="E276" s="69" t="s">
        <v>386</v>
      </c>
      <c r="F276" s="76"/>
      <c r="G276" s="57"/>
      <c r="H276" s="74"/>
      <c r="I276" s="54"/>
      <c r="J276" s="58"/>
    </row>
    <row r="277" spans="1:10" s="8" customFormat="1" ht="37.5" customHeight="1" x14ac:dyDescent="0.2">
      <c r="A277" s="50"/>
      <c r="B277" s="50"/>
      <c r="C277" s="65"/>
      <c r="D277" s="51"/>
      <c r="E277" s="51" t="s">
        <v>387</v>
      </c>
      <c r="F277" s="76" t="s">
        <v>164</v>
      </c>
      <c r="G277" s="57">
        <v>74289688</v>
      </c>
      <c r="H277" s="74">
        <v>1.451600160172976</v>
      </c>
      <c r="I277" s="54">
        <v>200000</v>
      </c>
      <c r="J277" s="58">
        <v>1.7208165283989403</v>
      </c>
    </row>
    <row r="278" spans="1:10" s="1" customFormat="1" ht="33" customHeight="1" x14ac:dyDescent="0.2">
      <c r="A278" s="50" t="s">
        <v>20</v>
      </c>
      <c r="B278" s="50" t="s">
        <v>21</v>
      </c>
      <c r="C278" s="65" t="s">
        <v>13</v>
      </c>
      <c r="D278" s="51" t="s">
        <v>22</v>
      </c>
      <c r="E278" s="56"/>
      <c r="F278" s="114"/>
      <c r="G278" s="57"/>
      <c r="H278" s="57"/>
      <c r="I278" s="54">
        <f>I280+I293+I297+I281+I282+I283+I284+I285+I286+I287+I288+I289+I290+I291+I295+I299+I301</f>
        <v>65750153</v>
      </c>
      <c r="J278" s="58"/>
    </row>
    <row r="279" spans="1:10" s="1" customFormat="1" ht="15" x14ac:dyDescent="0.2">
      <c r="A279" s="50"/>
      <c r="B279" s="50"/>
      <c r="C279" s="65"/>
      <c r="D279" s="51"/>
      <c r="E279" s="69" t="s">
        <v>68</v>
      </c>
      <c r="F279" s="76"/>
      <c r="G279" s="57"/>
      <c r="H279" s="57"/>
      <c r="I279" s="54"/>
      <c r="J279" s="58"/>
    </row>
    <row r="280" spans="1:10" s="1" customFormat="1" ht="45" x14ac:dyDescent="0.2">
      <c r="A280" s="50"/>
      <c r="B280" s="50"/>
      <c r="C280" s="65"/>
      <c r="D280" s="51"/>
      <c r="E280" s="51" t="s">
        <v>197</v>
      </c>
      <c r="F280" s="76" t="s">
        <v>170</v>
      </c>
      <c r="G280" s="57">
        <v>45235151</v>
      </c>
      <c r="H280" s="74">
        <v>78.437861586888488</v>
      </c>
      <c r="I280" s="54">
        <v>9753666</v>
      </c>
      <c r="J280" s="58">
        <v>100.00000028738714</v>
      </c>
    </row>
    <row r="281" spans="1:10" s="1" customFormat="1" ht="45" x14ac:dyDescent="0.2">
      <c r="A281" s="50"/>
      <c r="B281" s="50"/>
      <c r="C281" s="65"/>
      <c r="D281" s="51"/>
      <c r="E281" s="51" t="s">
        <v>388</v>
      </c>
      <c r="F281" s="76" t="s">
        <v>164</v>
      </c>
      <c r="G281" s="88">
        <v>122905681</v>
      </c>
      <c r="H281" s="74">
        <v>84.103855402745779</v>
      </c>
      <c r="I281" s="54">
        <v>10137265</v>
      </c>
      <c r="J281" s="58">
        <v>92.351859008047001</v>
      </c>
    </row>
    <row r="282" spans="1:10" s="1" customFormat="1" ht="60" x14ac:dyDescent="0.2">
      <c r="A282" s="50"/>
      <c r="B282" s="50"/>
      <c r="C282" s="65"/>
      <c r="D282" s="51"/>
      <c r="E282" s="51" t="s">
        <v>389</v>
      </c>
      <c r="F282" s="76" t="s">
        <v>164</v>
      </c>
      <c r="G282" s="88">
        <v>113762574</v>
      </c>
      <c r="H282" s="74">
        <v>87.379864444698669</v>
      </c>
      <c r="I282" s="54">
        <v>12000000</v>
      </c>
      <c r="J282" s="58">
        <v>97.928148979821799</v>
      </c>
    </row>
    <row r="283" spans="1:10" s="1" customFormat="1" ht="45" x14ac:dyDescent="0.2">
      <c r="A283" s="50"/>
      <c r="B283" s="50"/>
      <c r="C283" s="65"/>
      <c r="D283" s="51"/>
      <c r="E283" s="51" t="s">
        <v>451</v>
      </c>
      <c r="F283" s="76" t="s">
        <v>390</v>
      </c>
      <c r="G283" s="88">
        <v>992822416</v>
      </c>
      <c r="H283" s="74">
        <v>18.03185143434554</v>
      </c>
      <c r="I283" s="54">
        <v>400000</v>
      </c>
      <c r="J283" s="58">
        <v>18.072140613311863</v>
      </c>
    </row>
    <row r="284" spans="1:10" s="1" customFormat="1" ht="45" x14ac:dyDescent="0.2">
      <c r="A284" s="50"/>
      <c r="B284" s="50"/>
      <c r="C284" s="65"/>
      <c r="D284" s="51"/>
      <c r="E284" s="51" t="s">
        <v>391</v>
      </c>
      <c r="F284" s="76" t="s">
        <v>59</v>
      </c>
      <c r="G284" s="88">
        <v>69251495</v>
      </c>
      <c r="H284" s="74">
        <v>31.051263947442585</v>
      </c>
      <c r="I284" s="54">
        <v>1000000</v>
      </c>
      <c r="J284" s="58">
        <v>32.495276094761579</v>
      </c>
    </row>
    <row r="285" spans="1:10" s="1" customFormat="1" ht="45" x14ac:dyDescent="0.2">
      <c r="A285" s="50"/>
      <c r="B285" s="50"/>
      <c r="C285" s="65"/>
      <c r="D285" s="51"/>
      <c r="E285" s="51" t="s">
        <v>392</v>
      </c>
      <c r="F285" s="76" t="s">
        <v>258</v>
      </c>
      <c r="G285" s="88">
        <v>24418568</v>
      </c>
      <c r="H285" s="74">
        <v>0</v>
      </c>
      <c r="I285" s="54">
        <v>200000</v>
      </c>
      <c r="J285" s="58">
        <v>0.81904884840093817</v>
      </c>
    </row>
    <row r="286" spans="1:10" s="1" customFormat="1" ht="45" x14ac:dyDescent="0.2">
      <c r="A286" s="50"/>
      <c r="B286" s="50"/>
      <c r="C286" s="65"/>
      <c r="D286" s="51"/>
      <c r="E286" s="51" t="s">
        <v>393</v>
      </c>
      <c r="F286" s="76" t="s">
        <v>258</v>
      </c>
      <c r="G286" s="88">
        <v>58102410</v>
      </c>
      <c r="H286" s="74">
        <v>0</v>
      </c>
      <c r="I286" s="54">
        <v>200000</v>
      </c>
      <c r="J286" s="58">
        <v>0.34421980086540305</v>
      </c>
    </row>
    <row r="287" spans="1:10" s="1" customFormat="1" ht="45" x14ac:dyDescent="0.2">
      <c r="A287" s="50"/>
      <c r="B287" s="50"/>
      <c r="C287" s="65"/>
      <c r="D287" s="51"/>
      <c r="E287" s="51" t="s">
        <v>394</v>
      </c>
      <c r="F287" s="76" t="s">
        <v>258</v>
      </c>
      <c r="G287" s="88">
        <v>53358107</v>
      </c>
      <c r="H287" s="74">
        <v>0</v>
      </c>
      <c r="I287" s="54">
        <v>200000</v>
      </c>
      <c r="J287" s="58">
        <v>0.37482589103095432</v>
      </c>
    </row>
    <row r="288" spans="1:10" s="1" customFormat="1" ht="45" x14ac:dyDescent="0.2">
      <c r="A288" s="50"/>
      <c r="B288" s="50"/>
      <c r="C288" s="65"/>
      <c r="D288" s="51"/>
      <c r="E288" s="51" t="s">
        <v>395</v>
      </c>
      <c r="F288" s="76" t="s">
        <v>258</v>
      </c>
      <c r="G288" s="88">
        <v>52075070</v>
      </c>
      <c r="H288" s="74">
        <v>0</v>
      </c>
      <c r="I288" s="54">
        <v>200000</v>
      </c>
      <c r="J288" s="58">
        <v>0.38406093357147675</v>
      </c>
    </row>
    <row r="289" spans="1:10" s="1" customFormat="1" ht="45" x14ac:dyDescent="0.2">
      <c r="A289" s="50"/>
      <c r="B289" s="50"/>
      <c r="C289" s="65"/>
      <c r="D289" s="51"/>
      <c r="E289" s="51" t="s">
        <v>396</v>
      </c>
      <c r="F289" s="76" t="s">
        <v>397</v>
      </c>
      <c r="G289" s="88">
        <v>209390977</v>
      </c>
      <c r="H289" s="74">
        <v>0.51228617649556185</v>
      </c>
      <c r="I289" s="54">
        <v>3000000</v>
      </c>
      <c r="J289" s="58">
        <v>1.9450126688123726</v>
      </c>
    </row>
    <row r="290" spans="1:10" s="1" customFormat="1" ht="60" x14ac:dyDescent="0.2">
      <c r="A290" s="50"/>
      <c r="B290" s="50"/>
      <c r="C290" s="65"/>
      <c r="D290" s="51"/>
      <c r="E290" s="51" t="s">
        <v>398</v>
      </c>
      <c r="F290" s="76" t="s">
        <v>170</v>
      </c>
      <c r="G290" s="88">
        <v>101714579</v>
      </c>
      <c r="H290" s="74">
        <v>1.9160239949476756</v>
      </c>
      <c r="I290" s="54">
        <v>1000000</v>
      </c>
      <c r="J290" s="58">
        <v>2.8991672275416973</v>
      </c>
    </row>
    <row r="291" spans="1:10" s="1" customFormat="1" ht="60" x14ac:dyDescent="0.2">
      <c r="A291" s="50"/>
      <c r="B291" s="50"/>
      <c r="C291" s="65"/>
      <c r="D291" s="51"/>
      <c r="E291" s="51" t="s">
        <v>399</v>
      </c>
      <c r="F291" s="76" t="s">
        <v>258</v>
      </c>
      <c r="G291" s="88">
        <v>2000000</v>
      </c>
      <c r="H291" s="74">
        <v>0</v>
      </c>
      <c r="I291" s="54">
        <v>2000000</v>
      </c>
      <c r="J291" s="58">
        <v>100</v>
      </c>
    </row>
    <row r="292" spans="1:10" s="1" customFormat="1" ht="15" x14ac:dyDescent="0.2">
      <c r="A292" s="50"/>
      <c r="B292" s="50"/>
      <c r="C292" s="65"/>
      <c r="D292" s="51"/>
      <c r="E292" s="69" t="s">
        <v>193</v>
      </c>
      <c r="F292" s="76"/>
      <c r="G292" s="57"/>
      <c r="H292" s="74"/>
      <c r="I292" s="54"/>
      <c r="J292" s="58"/>
    </row>
    <row r="293" spans="1:10" s="1" customFormat="1" ht="30" x14ac:dyDescent="0.2">
      <c r="A293" s="50"/>
      <c r="B293" s="50"/>
      <c r="C293" s="65"/>
      <c r="D293" s="51"/>
      <c r="E293" s="51" t="s">
        <v>194</v>
      </c>
      <c r="F293" s="76" t="s">
        <v>63</v>
      </c>
      <c r="G293" s="57">
        <v>7504475</v>
      </c>
      <c r="H293" s="74">
        <v>87.613699292755314</v>
      </c>
      <c r="I293" s="54">
        <v>250000</v>
      </c>
      <c r="J293" s="58">
        <v>90.945044923195823</v>
      </c>
    </row>
    <row r="294" spans="1:10" s="1" customFormat="1" ht="15" x14ac:dyDescent="0.2">
      <c r="A294" s="50"/>
      <c r="B294" s="50"/>
      <c r="C294" s="65"/>
      <c r="D294" s="51"/>
      <c r="E294" s="69" t="s">
        <v>66</v>
      </c>
      <c r="F294" s="76"/>
      <c r="G294" s="57"/>
      <c r="H294" s="74"/>
      <c r="I294" s="54"/>
      <c r="J294" s="58"/>
    </row>
    <row r="295" spans="1:10" s="1" customFormat="1" ht="60" x14ac:dyDescent="0.2">
      <c r="A295" s="50"/>
      <c r="B295" s="50"/>
      <c r="C295" s="65"/>
      <c r="D295" s="51"/>
      <c r="E295" s="51" t="s">
        <v>400</v>
      </c>
      <c r="F295" s="76" t="s">
        <v>63</v>
      </c>
      <c r="G295" s="57">
        <v>2000000</v>
      </c>
      <c r="H295" s="74">
        <v>17.9923</v>
      </c>
      <c r="I295" s="54">
        <v>1000000</v>
      </c>
      <c r="J295" s="58">
        <v>67.9923</v>
      </c>
    </row>
    <row r="296" spans="1:10" s="1" customFormat="1" ht="15" x14ac:dyDescent="0.2">
      <c r="A296" s="50"/>
      <c r="B296" s="50"/>
      <c r="C296" s="65"/>
      <c r="D296" s="51"/>
      <c r="E296" s="69" t="s">
        <v>71</v>
      </c>
      <c r="F296" s="93"/>
      <c r="G296" s="93"/>
      <c r="H296" s="74"/>
      <c r="I296" s="54"/>
      <c r="J296" s="58"/>
    </row>
    <row r="297" spans="1:10" s="1" customFormat="1" ht="60" x14ac:dyDescent="0.2">
      <c r="A297" s="50"/>
      <c r="B297" s="50"/>
      <c r="C297" s="65"/>
      <c r="D297" s="51"/>
      <c r="E297" s="51" t="s">
        <v>196</v>
      </c>
      <c r="F297" s="76" t="s">
        <v>164</v>
      </c>
      <c r="G297" s="57">
        <v>58189738</v>
      </c>
      <c r="H297" s="74">
        <v>88.497388955420277</v>
      </c>
      <c r="I297" s="54">
        <v>600000</v>
      </c>
      <c r="J297" s="58">
        <v>89.52849859884229</v>
      </c>
    </row>
    <row r="298" spans="1:10" s="1" customFormat="1" ht="15" x14ac:dyDescent="0.2">
      <c r="A298" s="50"/>
      <c r="B298" s="50"/>
      <c r="C298" s="65"/>
      <c r="D298" s="51"/>
      <c r="E298" s="69" t="s">
        <v>227</v>
      </c>
      <c r="F298" s="76"/>
      <c r="G298" s="57"/>
      <c r="H298" s="74"/>
      <c r="I298" s="54"/>
      <c r="J298" s="58"/>
    </row>
    <row r="299" spans="1:10" s="1" customFormat="1" ht="45" x14ac:dyDescent="0.2">
      <c r="A299" s="50"/>
      <c r="B299" s="50"/>
      <c r="C299" s="65"/>
      <c r="D299" s="51"/>
      <c r="E299" s="51" t="s">
        <v>401</v>
      </c>
      <c r="F299" s="76" t="s">
        <v>164</v>
      </c>
      <c r="G299" s="57">
        <v>15477272</v>
      </c>
      <c r="H299" s="74">
        <v>41.878021979583977</v>
      </c>
      <c r="I299" s="54">
        <v>4500000</v>
      </c>
      <c r="J299" s="58">
        <v>70.952913213646411</v>
      </c>
    </row>
    <row r="300" spans="1:10" s="1" customFormat="1" ht="15" x14ac:dyDescent="0.2">
      <c r="A300" s="50"/>
      <c r="B300" s="50"/>
      <c r="C300" s="65"/>
      <c r="D300" s="51"/>
      <c r="E300" s="69" t="s">
        <v>383</v>
      </c>
      <c r="F300" s="76"/>
      <c r="G300" s="57"/>
      <c r="H300" s="74"/>
      <c r="I300" s="54"/>
      <c r="J300" s="58"/>
    </row>
    <row r="301" spans="1:10" s="1" customFormat="1" ht="45" x14ac:dyDescent="0.2">
      <c r="A301" s="50"/>
      <c r="B301" s="50"/>
      <c r="C301" s="65"/>
      <c r="D301" s="51"/>
      <c r="E301" s="51" t="s">
        <v>402</v>
      </c>
      <c r="F301" s="76" t="s">
        <v>59</v>
      </c>
      <c r="G301" s="57">
        <v>33407692.000000004</v>
      </c>
      <c r="H301" s="74">
        <v>42.201269096949297</v>
      </c>
      <c r="I301" s="54">
        <v>19309222</v>
      </c>
      <c r="J301" s="58">
        <v>100</v>
      </c>
    </row>
    <row r="302" spans="1:10" s="1" customFormat="1" ht="33" customHeight="1" x14ac:dyDescent="0.2">
      <c r="A302" s="50" t="s">
        <v>198</v>
      </c>
      <c r="B302" s="50" t="s">
        <v>199</v>
      </c>
      <c r="C302" s="65" t="s">
        <v>13</v>
      </c>
      <c r="D302" s="51" t="s">
        <v>200</v>
      </c>
      <c r="E302" s="56"/>
      <c r="F302" s="76"/>
      <c r="G302" s="57"/>
      <c r="H302" s="57"/>
      <c r="I302" s="54">
        <f>I304</f>
        <v>550000</v>
      </c>
      <c r="J302" s="58"/>
    </row>
    <row r="303" spans="1:10" s="1" customFormat="1" ht="15" x14ac:dyDescent="0.2">
      <c r="A303" s="50"/>
      <c r="B303" s="50"/>
      <c r="C303" s="65"/>
      <c r="D303" s="51"/>
      <c r="E303" s="69" t="s">
        <v>201</v>
      </c>
      <c r="F303" s="76"/>
      <c r="G303" s="57"/>
      <c r="H303" s="74"/>
      <c r="I303" s="54"/>
      <c r="J303" s="58"/>
    </row>
    <row r="304" spans="1:10" s="1" customFormat="1" ht="33" customHeight="1" x14ac:dyDescent="0.2">
      <c r="A304" s="50"/>
      <c r="B304" s="50"/>
      <c r="C304" s="65"/>
      <c r="D304" s="51"/>
      <c r="E304" s="51" t="s">
        <v>203</v>
      </c>
      <c r="F304" s="76" t="s">
        <v>202</v>
      </c>
      <c r="G304" s="57">
        <v>11202611</v>
      </c>
      <c r="H304" s="74">
        <v>95.090430257731882</v>
      </c>
      <c r="I304" s="54">
        <v>550000</v>
      </c>
      <c r="J304" s="58">
        <v>100</v>
      </c>
    </row>
    <row r="305" spans="1:10" s="1" customFormat="1" ht="33" customHeight="1" x14ac:dyDescent="0.2">
      <c r="A305" s="50" t="s">
        <v>60</v>
      </c>
      <c r="B305" s="50" t="s">
        <v>61</v>
      </c>
      <c r="C305" s="65" t="s">
        <v>13</v>
      </c>
      <c r="D305" s="51" t="s">
        <v>62</v>
      </c>
      <c r="E305" s="56"/>
      <c r="F305" s="114"/>
      <c r="G305" s="57"/>
      <c r="H305" s="57"/>
      <c r="I305" s="54">
        <f>I307+I309+I311</f>
        <v>1850000</v>
      </c>
      <c r="J305" s="58"/>
    </row>
    <row r="306" spans="1:10" s="1" customFormat="1" ht="15" x14ac:dyDescent="0.2">
      <c r="A306" s="50"/>
      <c r="B306" s="50"/>
      <c r="C306" s="65"/>
      <c r="D306" s="51"/>
      <c r="E306" s="69" t="s">
        <v>403</v>
      </c>
      <c r="F306" s="76"/>
      <c r="G306" s="57"/>
      <c r="H306" s="57"/>
      <c r="I306" s="54"/>
      <c r="J306" s="58"/>
    </row>
    <row r="307" spans="1:10" s="1" customFormat="1" ht="34.5" customHeight="1" x14ac:dyDescent="0.2">
      <c r="A307" s="50"/>
      <c r="B307" s="50"/>
      <c r="C307" s="65"/>
      <c r="D307" s="51"/>
      <c r="E307" s="51" t="s">
        <v>404</v>
      </c>
      <c r="F307" s="76" t="s">
        <v>63</v>
      </c>
      <c r="G307" s="57">
        <v>2858554</v>
      </c>
      <c r="H307" s="74">
        <v>6.2024681010049107</v>
      </c>
      <c r="I307" s="54">
        <v>200000</v>
      </c>
      <c r="J307" s="58">
        <v>13.199012507722433</v>
      </c>
    </row>
    <row r="308" spans="1:10" s="1" customFormat="1" ht="15" x14ac:dyDescent="0.2">
      <c r="A308" s="50"/>
      <c r="B308" s="50"/>
      <c r="C308" s="65"/>
      <c r="D308" s="51"/>
      <c r="E308" s="69" t="s">
        <v>405</v>
      </c>
      <c r="F308" s="76"/>
      <c r="G308" s="57"/>
      <c r="H308" s="57"/>
      <c r="I308" s="54"/>
      <c r="J308" s="58"/>
    </row>
    <row r="309" spans="1:10" s="1" customFormat="1" ht="30" x14ac:dyDescent="0.2">
      <c r="A309" s="50"/>
      <c r="B309" s="50"/>
      <c r="C309" s="65"/>
      <c r="D309" s="51"/>
      <c r="E309" s="51" t="s">
        <v>406</v>
      </c>
      <c r="F309" s="76" t="s">
        <v>59</v>
      </c>
      <c r="G309" s="57">
        <v>58294842</v>
      </c>
      <c r="H309" s="74">
        <v>13.663028969183937</v>
      </c>
      <c r="I309" s="54">
        <v>150000</v>
      </c>
      <c r="J309" s="58">
        <v>13.920341614443361</v>
      </c>
    </row>
    <row r="310" spans="1:10" s="1" customFormat="1" ht="15" x14ac:dyDescent="0.2">
      <c r="A310" s="50"/>
      <c r="B310" s="50"/>
      <c r="C310" s="65"/>
      <c r="D310" s="51"/>
      <c r="E310" s="69" t="s">
        <v>93</v>
      </c>
      <c r="F310" s="76"/>
      <c r="G310" s="57"/>
      <c r="H310" s="74"/>
      <c r="I310" s="54"/>
      <c r="J310" s="58"/>
    </row>
    <row r="311" spans="1:10" s="1" customFormat="1" ht="53.25" customHeight="1" x14ac:dyDescent="0.2">
      <c r="A311" s="50"/>
      <c r="B311" s="50"/>
      <c r="C311" s="65"/>
      <c r="D311" s="51"/>
      <c r="E311" s="51" t="s">
        <v>407</v>
      </c>
      <c r="F311" s="76" t="s">
        <v>258</v>
      </c>
      <c r="G311" s="57">
        <v>1500000</v>
      </c>
      <c r="H311" s="74">
        <v>0</v>
      </c>
      <c r="I311" s="54">
        <v>1500000</v>
      </c>
      <c r="J311" s="58">
        <v>100</v>
      </c>
    </row>
    <row r="312" spans="1:10" s="1" customFormat="1" ht="30" x14ac:dyDescent="0.2">
      <c r="A312" s="50" t="s">
        <v>4</v>
      </c>
      <c r="B312" s="50" t="s">
        <v>3</v>
      </c>
      <c r="C312" s="50" t="s">
        <v>13</v>
      </c>
      <c r="D312" s="51" t="s">
        <v>5</v>
      </c>
      <c r="E312" s="59"/>
      <c r="F312" s="57"/>
      <c r="G312" s="57"/>
      <c r="H312" s="57"/>
      <c r="I312" s="54">
        <f>I314+I319+I323+I315+I316+I317+I321+I324+I326+I328+I330+I332+I333+I335</f>
        <v>122060434</v>
      </c>
      <c r="J312" s="58"/>
    </row>
    <row r="313" spans="1:10" s="1" customFormat="1" ht="15" x14ac:dyDescent="0.2">
      <c r="A313" s="50"/>
      <c r="B313" s="50"/>
      <c r="C313" s="50"/>
      <c r="D313" s="51"/>
      <c r="E313" s="69" t="s">
        <v>68</v>
      </c>
      <c r="F313" s="76"/>
      <c r="G313" s="57"/>
      <c r="H313" s="57"/>
      <c r="I313" s="54"/>
      <c r="J313" s="58"/>
    </row>
    <row r="314" spans="1:10" s="1" customFormat="1" ht="63" customHeight="1" x14ac:dyDescent="0.2">
      <c r="A314" s="50"/>
      <c r="B314" s="50"/>
      <c r="C314" s="50"/>
      <c r="D314" s="51"/>
      <c r="E314" s="51" t="s">
        <v>204</v>
      </c>
      <c r="F314" s="76" t="s">
        <v>59</v>
      </c>
      <c r="G314" s="57">
        <v>68732881</v>
      </c>
      <c r="H314" s="74">
        <v>91.047299472286042</v>
      </c>
      <c r="I314" s="54">
        <v>6153449</v>
      </c>
      <c r="J314" s="58">
        <v>100</v>
      </c>
    </row>
    <row r="315" spans="1:10" s="1" customFormat="1" ht="30" x14ac:dyDescent="0.2">
      <c r="A315" s="50"/>
      <c r="B315" s="50"/>
      <c r="C315" s="50"/>
      <c r="D315" s="51"/>
      <c r="E315" s="51" t="s">
        <v>408</v>
      </c>
      <c r="F315" s="76" t="s">
        <v>59</v>
      </c>
      <c r="G315" s="57">
        <v>15888499</v>
      </c>
      <c r="H315" s="74">
        <v>87.930539064766265</v>
      </c>
      <c r="I315" s="54">
        <v>1616365</v>
      </c>
      <c r="J315" s="58">
        <v>98.103715272285939</v>
      </c>
    </row>
    <row r="316" spans="1:10" s="1" customFormat="1" ht="45" x14ac:dyDescent="0.2">
      <c r="A316" s="50"/>
      <c r="B316" s="50"/>
      <c r="C316" s="50"/>
      <c r="D316" s="51"/>
      <c r="E316" s="51" t="s">
        <v>409</v>
      </c>
      <c r="F316" s="76">
        <v>2021</v>
      </c>
      <c r="G316" s="57">
        <v>10259843</v>
      </c>
      <c r="H316" s="74">
        <v>0</v>
      </c>
      <c r="I316" s="54">
        <v>5259843</v>
      </c>
      <c r="J316" s="58">
        <v>51.266310800272471</v>
      </c>
    </row>
    <row r="317" spans="1:10" s="1" customFormat="1" ht="30" x14ac:dyDescent="0.2">
      <c r="A317" s="50"/>
      <c r="B317" s="50"/>
      <c r="C317" s="50"/>
      <c r="D317" s="51"/>
      <c r="E317" s="51" t="s">
        <v>410</v>
      </c>
      <c r="F317" s="76" t="s">
        <v>258</v>
      </c>
      <c r="G317" s="57">
        <v>5000000</v>
      </c>
      <c r="H317" s="74">
        <v>0</v>
      </c>
      <c r="I317" s="54">
        <v>5000000</v>
      </c>
      <c r="J317" s="58">
        <v>100</v>
      </c>
    </row>
    <row r="318" spans="1:10" s="1" customFormat="1" ht="15" x14ac:dyDescent="0.2">
      <c r="A318" s="50"/>
      <c r="B318" s="50"/>
      <c r="C318" s="50"/>
      <c r="D318" s="51"/>
      <c r="E318" s="69" t="s">
        <v>66</v>
      </c>
      <c r="F318" s="76"/>
      <c r="G318" s="57"/>
      <c r="H318" s="74"/>
      <c r="I318" s="54"/>
      <c r="J318" s="58"/>
    </row>
    <row r="319" spans="1:10" s="1" customFormat="1" ht="46.5" customHeight="1" x14ac:dyDescent="0.2">
      <c r="A319" s="50"/>
      <c r="B319" s="50"/>
      <c r="C319" s="50"/>
      <c r="D319" s="51"/>
      <c r="E319" s="51" t="s">
        <v>205</v>
      </c>
      <c r="F319" s="76" t="s">
        <v>59</v>
      </c>
      <c r="G319" s="57">
        <v>145873841</v>
      </c>
      <c r="H319" s="74">
        <v>70.980210769935098</v>
      </c>
      <c r="I319" s="54">
        <v>42332281</v>
      </c>
      <c r="J319" s="58">
        <v>99.999999862895237</v>
      </c>
    </row>
    <row r="320" spans="1:10" s="1" customFormat="1" ht="15" x14ac:dyDescent="0.2">
      <c r="A320" s="50"/>
      <c r="B320" s="50"/>
      <c r="C320" s="50"/>
      <c r="D320" s="51"/>
      <c r="E320" s="69" t="s">
        <v>411</v>
      </c>
      <c r="F320" s="76"/>
      <c r="G320" s="57"/>
      <c r="H320" s="74"/>
      <c r="I320" s="54"/>
      <c r="J320" s="58"/>
    </row>
    <row r="321" spans="1:10" s="1" customFormat="1" ht="30" x14ac:dyDescent="0.2">
      <c r="A321" s="50"/>
      <c r="B321" s="50"/>
      <c r="C321" s="50"/>
      <c r="D321" s="51"/>
      <c r="E321" s="51" t="s">
        <v>412</v>
      </c>
      <c r="F321" s="76" t="s">
        <v>164</v>
      </c>
      <c r="G321" s="57">
        <v>28811476</v>
      </c>
      <c r="H321" s="74">
        <v>38.764411444939519</v>
      </c>
      <c r="I321" s="54">
        <v>800000</v>
      </c>
      <c r="J321" s="58">
        <v>41.541082796313525</v>
      </c>
    </row>
    <row r="322" spans="1:10" s="1" customFormat="1" ht="15" x14ac:dyDescent="0.2">
      <c r="A322" s="50"/>
      <c r="B322" s="50"/>
      <c r="C322" s="50"/>
      <c r="D322" s="51"/>
      <c r="E322" s="69" t="s">
        <v>208</v>
      </c>
      <c r="F322" s="76"/>
      <c r="G322" s="57"/>
      <c r="H322" s="74"/>
      <c r="I322" s="54"/>
      <c r="J322" s="58"/>
    </row>
    <row r="323" spans="1:10" s="1" customFormat="1" ht="45" x14ac:dyDescent="0.2">
      <c r="A323" s="50"/>
      <c r="B323" s="50"/>
      <c r="C323" s="50"/>
      <c r="D323" s="51"/>
      <c r="E323" s="51" t="s">
        <v>207</v>
      </c>
      <c r="F323" s="76" t="s">
        <v>59</v>
      </c>
      <c r="G323" s="57">
        <v>52072307.859999999</v>
      </c>
      <c r="H323" s="74">
        <v>91.150131155335345</v>
      </c>
      <c r="I323" s="54">
        <v>4608331</v>
      </c>
      <c r="J323" s="58">
        <v>100.00000009602033</v>
      </c>
    </row>
    <row r="324" spans="1:10" s="1" customFormat="1" ht="45" x14ac:dyDescent="0.2">
      <c r="A324" s="50"/>
      <c r="B324" s="50"/>
      <c r="C324" s="50"/>
      <c r="D324" s="51"/>
      <c r="E324" s="51" t="s">
        <v>413</v>
      </c>
      <c r="F324" s="76" t="s">
        <v>59</v>
      </c>
      <c r="G324" s="57">
        <v>77430601</v>
      </c>
      <c r="H324" s="74">
        <v>53.657529159563168</v>
      </c>
      <c r="I324" s="54">
        <v>35800000</v>
      </c>
      <c r="J324" s="58">
        <v>99.892479602476541</v>
      </c>
    </row>
    <row r="325" spans="1:10" s="1" customFormat="1" ht="15" x14ac:dyDescent="0.2">
      <c r="A325" s="50"/>
      <c r="B325" s="50"/>
      <c r="C325" s="50"/>
      <c r="D325" s="51"/>
      <c r="E325" s="69" t="s">
        <v>414</v>
      </c>
      <c r="F325" s="76"/>
      <c r="G325" s="57"/>
      <c r="H325" s="74"/>
      <c r="I325" s="54"/>
      <c r="J325" s="58"/>
    </row>
    <row r="326" spans="1:10" s="1" customFormat="1" ht="45" x14ac:dyDescent="0.2">
      <c r="A326" s="50"/>
      <c r="B326" s="50"/>
      <c r="C326" s="50"/>
      <c r="D326" s="51"/>
      <c r="E326" s="51" t="s">
        <v>415</v>
      </c>
      <c r="F326" s="76" t="s">
        <v>59</v>
      </c>
      <c r="G326" s="57">
        <v>12813486</v>
      </c>
      <c r="H326" s="74">
        <v>9.5702729920647513</v>
      </c>
      <c r="I326" s="54">
        <v>200000</v>
      </c>
      <c r="J326" s="58">
        <v>11.131128484473296</v>
      </c>
    </row>
    <row r="327" spans="1:10" s="1" customFormat="1" ht="15" x14ac:dyDescent="0.2">
      <c r="A327" s="50"/>
      <c r="B327" s="50"/>
      <c r="C327" s="50"/>
      <c r="D327" s="51"/>
      <c r="E327" s="69" t="s">
        <v>416</v>
      </c>
      <c r="F327" s="76"/>
      <c r="G327" s="57"/>
      <c r="H327" s="74"/>
      <c r="I327" s="54"/>
      <c r="J327" s="58"/>
    </row>
    <row r="328" spans="1:10" s="1" customFormat="1" ht="30" customHeight="1" x14ac:dyDescent="0.2">
      <c r="A328" s="50"/>
      <c r="B328" s="50"/>
      <c r="C328" s="50"/>
      <c r="D328" s="51"/>
      <c r="E328" s="51" t="s">
        <v>417</v>
      </c>
      <c r="F328" s="76" t="s">
        <v>164</v>
      </c>
      <c r="G328" s="57">
        <v>41125464</v>
      </c>
      <c r="H328" s="74">
        <v>13.823920308838334</v>
      </c>
      <c r="I328" s="54">
        <v>300000</v>
      </c>
      <c r="J328" s="58">
        <v>14.553395361083336</v>
      </c>
    </row>
    <row r="329" spans="1:10" s="1" customFormat="1" ht="15" x14ac:dyDescent="0.2">
      <c r="A329" s="50"/>
      <c r="B329" s="50"/>
      <c r="C329" s="50"/>
      <c r="D329" s="51"/>
      <c r="E329" s="69" t="s">
        <v>418</v>
      </c>
      <c r="F329" s="76"/>
      <c r="G329" s="57"/>
      <c r="H329" s="74"/>
      <c r="I329" s="54"/>
      <c r="J329" s="58"/>
    </row>
    <row r="330" spans="1:10" s="1" customFormat="1" ht="45" x14ac:dyDescent="0.2">
      <c r="A330" s="50"/>
      <c r="B330" s="50"/>
      <c r="C330" s="50"/>
      <c r="D330" s="51"/>
      <c r="E330" s="51" t="s">
        <v>419</v>
      </c>
      <c r="F330" s="76" t="s">
        <v>59</v>
      </c>
      <c r="G330" s="57">
        <v>89766187</v>
      </c>
      <c r="H330" s="74">
        <v>21.161323026898739</v>
      </c>
      <c r="I330" s="54">
        <v>4500000</v>
      </c>
      <c r="J330" s="58">
        <v>26.174346471907047</v>
      </c>
    </row>
    <row r="331" spans="1:10" s="1" customFormat="1" ht="15" x14ac:dyDescent="0.2">
      <c r="A331" s="50"/>
      <c r="B331" s="50"/>
      <c r="C331" s="50"/>
      <c r="D331" s="51"/>
      <c r="E331" s="69" t="s">
        <v>420</v>
      </c>
      <c r="F331" s="76"/>
      <c r="G331" s="57"/>
      <c r="H331" s="74"/>
      <c r="I331" s="54"/>
      <c r="J331" s="58"/>
    </row>
    <row r="332" spans="1:10" s="1" customFormat="1" ht="22.5" customHeight="1" x14ac:dyDescent="0.2">
      <c r="A332" s="50"/>
      <c r="B332" s="50"/>
      <c r="C332" s="50"/>
      <c r="D332" s="51"/>
      <c r="E332" s="51" t="s">
        <v>421</v>
      </c>
      <c r="F332" s="76" t="s">
        <v>59</v>
      </c>
      <c r="G332" s="57">
        <v>25869517.66</v>
      </c>
      <c r="H332" s="74">
        <v>7.1396106578973608</v>
      </c>
      <c r="I332" s="54">
        <v>4788790</v>
      </c>
      <c r="J332" s="58">
        <v>25.650933763872892</v>
      </c>
    </row>
    <row r="333" spans="1:10" s="1" customFormat="1" ht="45" x14ac:dyDescent="0.2">
      <c r="A333" s="50"/>
      <c r="B333" s="50"/>
      <c r="C333" s="50"/>
      <c r="D333" s="51"/>
      <c r="E333" s="51" t="s">
        <v>422</v>
      </c>
      <c r="F333" s="76" t="s">
        <v>59</v>
      </c>
      <c r="G333" s="57">
        <v>2291187</v>
      </c>
      <c r="H333" s="74">
        <v>4.6458595479111953</v>
      </c>
      <c r="I333" s="54">
        <v>100000</v>
      </c>
      <c r="J333" s="58">
        <v>9.0104094515201094</v>
      </c>
    </row>
    <row r="334" spans="1:10" s="1" customFormat="1" ht="15" x14ac:dyDescent="0.2">
      <c r="A334" s="50"/>
      <c r="B334" s="50"/>
      <c r="C334" s="50"/>
      <c r="D334" s="51"/>
      <c r="E334" s="69" t="s">
        <v>423</v>
      </c>
      <c r="F334" s="76"/>
      <c r="G334" s="57"/>
      <c r="H334" s="74"/>
      <c r="I334" s="54"/>
      <c r="J334" s="58"/>
    </row>
    <row r="335" spans="1:10" s="1" customFormat="1" ht="30" x14ac:dyDescent="0.2">
      <c r="A335" s="50"/>
      <c r="B335" s="50"/>
      <c r="C335" s="50"/>
      <c r="D335" s="51"/>
      <c r="E335" s="51" t="s">
        <v>424</v>
      </c>
      <c r="F335" s="76" t="s">
        <v>59</v>
      </c>
      <c r="G335" s="57">
        <v>30406490</v>
      </c>
      <c r="H335" s="74">
        <v>65.134498391626266</v>
      </c>
      <c r="I335" s="54">
        <v>10601375</v>
      </c>
      <c r="J335" s="58">
        <v>99.999999144919386</v>
      </c>
    </row>
    <row r="336" spans="1:10" s="1" customFormat="1" ht="30" x14ac:dyDescent="0.2">
      <c r="A336" s="50" t="s">
        <v>425</v>
      </c>
      <c r="B336" s="50" t="s">
        <v>247</v>
      </c>
      <c r="C336" s="50" t="s">
        <v>13</v>
      </c>
      <c r="D336" s="51" t="s">
        <v>426</v>
      </c>
      <c r="E336" s="59"/>
      <c r="F336" s="76"/>
      <c r="G336" s="57"/>
      <c r="H336" s="57"/>
      <c r="I336" s="54">
        <f>I338+I340</f>
        <v>16300000</v>
      </c>
      <c r="J336" s="58"/>
    </row>
    <row r="337" spans="1:10" s="1" customFormat="1" ht="15" x14ac:dyDescent="0.2">
      <c r="A337" s="50"/>
      <c r="B337" s="50"/>
      <c r="C337" s="50"/>
      <c r="D337" s="51"/>
      <c r="E337" s="69" t="s">
        <v>68</v>
      </c>
      <c r="F337" s="76"/>
      <c r="G337" s="57"/>
      <c r="H337" s="57"/>
      <c r="I337" s="54"/>
      <c r="J337" s="58"/>
    </row>
    <row r="338" spans="1:10" s="1" customFormat="1" ht="66.75" customHeight="1" x14ac:dyDescent="0.2">
      <c r="A338" s="50"/>
      <c r="B338" s="50"/>
      <c r="C338" s="50"/>
      <c r="D338" s="51"/>
      <c r="E338" s="51" t="s">
        <v>453</v>
      </c>
      <c r="F338" s="76" t="s">
        <v>63</v>
      </c>
      <c r="G338" s="57">
        <v>10000000</v>
      </c>
      <c r="H338" s="74">
        <v>36.829630000000002</v>
      </c>
      <c r="I338" s="54">
        <v>6300000</v>
      </c>
      <c r="J338" s="58">
        <v>99.829630000000009</v>
      </c>
    </row>
    <row r="339" spans="1:10" s="1" customFormat="1" ht="15" x14ac:dyDescent="0.2">
      <c r="A339" s="50"/>
      <c r="B339" s="50"/>
      <c r="C339" s="50"/>
      <c r="D339" s="51"/>
      <c r="E339" s="69" t="s">
        <v>72</v>
      </c>
      <c r="F339" s="76"/>
      <c r="G339" s="57"/>
      <c r="H339" s="74"/>
      <c r="I339" s="54"/>
      <c r="J339" s="58"/>
    </row>
    <row r="340" spans="1:10" s="1" customFormat="1" ht="15" x14ac:dyDescent="0.2">
      <c r="A340" s="50"/>
      <c r="B340" s="50"/>
      <c r="C340" s="50"/>
      <c r="D340" s="51"/>
      <c r="E340" s="51" t="s">
        <v>427</v>
      </c>
      <c r="F340" s="76" t="s">
        <v>428</v>
      </c>
      <c r="G340" s="57">
        <v>67881798</v>
      </c>
      <c r="H340" s="74">
        <v>73.993987990712924</v>
      </c>
      <c r="I340" s="54">
        <v>10000000</v>
      </c>
      <c r="J340" s="58">
        <v>88.725477572058423</v>
      </c>
    </row>
    <row r="341" spans="1:10" s="1" customFormat="1" ht="24" customHeight="1" x14ac:dyDescent="0.2">
      <c r="A341" s="49" t="s">
        <v>51</v>
      </c>
      <c r="B341" s="49" t="s">
        <v>52</v>
      </c>
      <c r="C341" s="49"/>
      <c r="D341" s="62" t="s">
        <v>53</v>
      </c>
      <c r="E341" s="67"/>
      <c r="F341" s="53"/>
      <c r="G341" s="53"/>
      <c r="H341" s="53"/>
      <c r="I341" s="66">
        <f>I342+I357+I364+I375+I410+I406</f>
        <v>535707636.88999999</v>
      </c>
      <c r="J341" s="55"/>
    </row>
    <row r="342" spans="1:10" s="1" customFormat="1" ht="45" x14ac:dyDescent="0.2">
      <c r="A342" s="50" t="s">
        <v>8</v>
      </c>
      <c r="B342" s="50" t="s">
        <v>9</v>
      </c>
      <c r="C342" s="50" t="s">
        <v>12</v>
      </c>
      <c r="D342" s="51" t="s">
        <v>10</v>
      </c>
      <c r="E342" s="59"/>
      <c r="F342" s="57"/>
      <c r="G342" s="57"/>
      <c r="H342" s="57"/>
      <c r="I342" s="54">
        <f>I344+I345+I348+I350+I352+I354+I356+I346</f>
        <v>132290926</v>
      </c>
      <c r="J342" s="58"/>
    </row>
    <row r="343" spans="1:10" s="1" customFormat="1" ht="15" x14ac:dyDescent="0.2">
      <c r="A343" s="50"/>
      <c r="B343" s="50"/>
      <c r="C343" s="50"/>
      <c r="D343" s="51"/>
      <c r="E343" s="69" t="s">
        <v>68</v>
      </c>
      <c r="F343" s="76"/>
      <c r="G343" s="57"/>
      <c r="H343" s="57"/>
      <c r="I343" s="54"/>
      <c r="J343" s="58"/>
    </row>
    <row r="344" spans="1:10" s="1" customFormat="1" ht="45" x14ac:dyDescent="0.2">
      <c r="A344" s="50"/>
      <c r="B344" s="50"/>
      <c r="C344" s="50"/>
      <c r="D344" s="51"/>
      <c r="E344" s="51" t="s">
        <v>209</v>
      </c>
      <c r="F344" s="76" t="s">
        <v>101</v>
      </c>
      <c r="G344" s="57">
        <v>66836288</v>
      </c>
      <c r="H344" s="74">
        <v>86.635924484615302</v>
      </c>
      <c r="I344" s="54">
        <v>5677943</v>
      </c>
      <c r="J344" s="58">
        <v>95.131224223583459</v>
      </c>
    </row>
    <row r="345" spans="1:10" s="1" customFormat="1" ht="45" x14ac:dyDescent="0.2">
      <c r="A345" s="50"/>
      <c r="B345" s="50"/>
      <c r="C345" s="50"/>
      <c r="D345" s="51"/>
      <c r="E345" s="51" t="s">
        <v>210</v>
      </c>
      <c r="F345" s="76" t="s">
        <v>101</v>
      </c>
      <c r="G345" s="57">
        <v>171701338</v>
      </c>
      <c r="H345" s="74">
        <v>16.935933836462009</v>
      </c>
      <c r="I345" s="54">
        <v>23222057</v>
      </c>
      <c r="J345" s="58">
        <v>30.460614115889999</v>
      </c>
    </row>
    <row r="346" spans="1:10" s="1" customFormat="1" ht="45" x14ac:dyDescent="0.2">
      <c r="A346" s="50"/>
      <c r="B346" s="50"/>
      <c r="C346" s="50"/>
      <c r="D346" s="51"/>
      <c r="E346" s="51" t="s">
        <v>429</v>
      </c>
      <c r="F346" s="76" t="s">
        <v>258</v>
      </c>
      <c r="G346" s="57">
        <v>79187561</v>
      </c>
      <c r="H346" s="74">
        <v>0</v>
      </c>
      <c r="I346" s="54">
        <v>10000000</v>
      </c>
      <c r="J346" s="58">
        <v>12.628245994342471</v>
      </c>
    </row>
    <row r="347" spans="1:10" s="1" customFormat="1" ht="15" x14ac:dyDescent="0.2">
      <c r="A347" s="50"/>
      <c r="B347" s="50"/>
      <c r="C347" s="50"/>
      <c r="D347" s="51"/>
      <c r="E347" s="69" t="s">
        <v>66</v>
      </c>
      <c r="F347" s="76"/>
      <c r="G347" s="57"/>
      <c r="H347" s="74"/>
      <c r="I347" s="54"/>
      <c r="J347" s="58"/>
    </row>
    <row r="348" spans="1:10" s="1" customFormat="1" ht="60" x14ac:dyDescent="0.2">
      <c r="A348" s="50"/>
      <c r="B348" s="50"/>
      <c r="C348" s="50"/>
      <c r="D348" s="51"/>
      <c r="E348" s="51" t="s">
        <v>206</v>
      </c>
      <c r="F348" s="76" t="s">
        <v>63</v>
      </c>
      <c r="G348" s="57">
        <v>865244059</v>
      </c>
      <c r="H348" s="74">
        <v>0.38209242416768791</v>
      </c>
      <c r="I348" s="54">
        <v>22300000</v>
      </c>
      <c r="J348" s="58">
        <v>20.295549004168315</v>
      </c>
    </row>
    <row r="349" spans="1:10" s="1" customFormat="1" ht="15" x14ac:dyDescent="0.2">
      <c r="A349" s="50"/>
      <c r="B349" s="50"/>
      <c r="C349" s="50"/>
      <c r="D349" s="51"/>
      <c r="E349" s="69" t="s">
        <v>67</v>
      </c>
      <c r="F349" s="76"/>
      <c r="G349" s="57"/>
      <c r="H349" s="57"/>
      <c r="I349" s="54"/>
      <c r="J349" s="58"/>
    </row>
    <row r="350" spans="1:10" s="1" customFormat="1" ht="15" x14ac:dyDescent="0.2">
      <c r="A350" s="50"/>
      <c r="B350" s="50"/>
      <c r="C350" s="50"/>
      <c r="D350" s="51"/>
      <c r="E350" s="51" t="s">
        <v>211</v>
      </c>
      <c r="F350" s="76" t="s">
        <v>59</v>
      </c>
      <c r="G350" s="57">
        <v>60085431</v>
      </c>
      <c r="H350" s="74">
        <v>84.189178904283807</v>
      </c>
      <c r="I350" s="54">
        <v>9500000</v>
      </c>
      <c r="J350" s="58">
        <v>100</v>
      </c>
    </row>
    <row r="351" spans="1:10" s="1" customFormat="1" ht="15" x14ac:dyDescent="0.2">
      <c r="A351" s="50"/>
      <c r="B351" s="50"/>
      <c r="C351" s="50"/>
      <c r="D351" s="51"/>
      <c r="E351" s="69" t="s">
        <v>212</v>
      </c>
      <c r="F351" s="76"/>
      <c r="G351" s="57"/>
      <c r="H351" s="74"/>
      <c r="I351" s="54"/>
      <c r="J351" s="58"/>
    </row>
    <row r="352" spans="1:10" s="1" customFormat="1" ht="30" x14ac:dyDescent="0.2">
      <c r="A352" s="50"/>
      <c r="B352" s="50"/>
      <c r="C352" s="50"/>
      <c r="D352" s="51"/>
      <c r="E352" s="51" t="s">
        <v>213</v>
      </c>
      <c r="F352" s="57" t="s">
        <v>59</v>
      </c>
      <c r="G352" s="57">
        <v>133702600</v>
      </c>
      <c r="H352" s="74">
        <v>20.121648344908774</v>
      </c>
      <c r="I352" s="54">
        <v>30000000</v>
      </c>
      <c r="J352" s="58">
        <v>42.559506696204863</v>
      </c>
    </row>
    <row r="353" spans="1:10" s="1" customFormat="1" ht="15" x14ac:dyDescent="0.2">
      <c r="A353" s="50"/>
      <c r="B353" s="50"/>
      <c r="C353" s="50"/>
      <c r="D353" s="51"/>
      <c r="E353" s="69" t="s">
        <v>105</v>
      </c>
      <c r="F353" s="76"/>
      <c r="G353" s="57"/>
      <c r="H353" s="74"/>
      <c r="I353" s="54"/>
      <c r="J353" s="58"/>
    </row>
    <row r="354" spans="1:10" s="1" customFormat="1" ht="33" customHeight="1" x14ac:dyDescent="0.2">
      <c r="A354" s="50"/>
      <c r="B354" s="50"/>
      <c r="C354" s="50"/>
      <c r="D354" s="51"/>
      <c r="E354" s="51" t="s">
        <v>107</v>
      </c>
      <c r="F354" s="57" t="s">
        <v>59</v>
      </c>
      <c r="G354" s="57">
        <v>125772467</v>
      </c>
      <c r="H354" s="74">
        <v>26.399631645930899</v>
      </c>
      <c r="I354" s="54">
        <v>20000000</v>
      </c>
      <c r="J354" s="58">
        <v>43.096449718204219</v>
      </c>
    </row>
    <row r="355" spans="1:10" s="1" customFormat="1" ht="15" x14ac:dyDescent="0.2">
      <c r="A355" s="50"/>
      <c r="B355" s="50"/>
      <c r="C355" s="50"/>
      <c r="D355" s="51"/>
      <c r="E355" s="69" t="s">
        <v>430</v>
      </c>
      <c r="F355" s="76"/>
      <c r="G355" s="57"/>
      <c r="H355" s="74"/>
      <c r="I355" s="54"/>
      <c r="J355" s="58"/>
    </row>
    <row r="356" spans="1:10" s="1" customFormat="1" ht="30" x14ac:dyDescent="0.2">
      <c r="A356" s="50"/>
      <c r="B356" s="50"/>
      <c r="C356" s="50"/>
      <c r="D356" s="51"/>
      <c r="E356" s="51" t="s">
        <v>431</v>
      </c>
      <c r="F356" s="57" t="s">
        <v>101</v>
      </c>
      <c r="G356" s="57">
        <v>98436264</v>
      </c>
      <c r="H356" s="74">
        <v>60.694438789346982</v>
      </c>
      <c r="I356" s="54">
        <v>11590926</v>
      </c>
      <c r="J356" s="58">
        <v>72.469495591584007</v>
      </c>
    </row>
    <row r="357" spans="1:10" s="1" customFormat="1" ht="81.75" customHeight="1" x14ac:dyDescent="0.2">
      <c r="A357" s="50" t="s">
        <v>7</v>
      </c>
      <c r="B357" s="50" t="s">
        <v>6</v>
      </c>
      <c r="C357" s="50" t="s">
        <v>12</v>
      </c>
      <c r="D357" s="51" t="s">
        <v>459</v>
      </c>
      <c r="E357" s="56"/>
      <c r="F357" s="57"/>
      <c r="G357" s="57"/>
      <c r="H357" s="57"/>
      <c r="I357" s="54">
        <f>I359+I360+I361+I363</f>
        <v>35161000</v>
      </c>
      <c r="J357" s="58"/>
    </row>
    <row r="358" spans="1:10" s="1" customFormat="1" ht="15" x14ac:dyDescent="0.2">
      <c r="A358" s="50"/>
      <c r="B358" s="50"/>
      <c r="C358" s="50"/>
      <c r="D358" s="51"/>
      <c r="E358" s="69" t="s">
        <v>68</v>
      </c>
      <c r="F358" s="76"/>
      <c r="G358" s="57"/>
      <c r="H358" s="57"/>
      <c r="I358" s="54"/>
      <c r="J358" s="58"/>
    </row>
    <row r="359" spans="1:10" s="1" customFormat="1" ht="60" x14ac:dyDescent="0.2">
      <c r="A359" s="50"/>
      <c r="B359" s="50"/>
      <c r="C359" s="50"/>
      <c r="D359" s="51"/>
      <c r="E359" s="56" t="s">
        <v>432</v>
      </c>
      <c r="F359" s="76" t="s">
        <v>164</v>
      </c>
      <c r="G359" s="57">
        <v>151931223</v>
      </c>
      <c r="H359" s="74">
        <v>31.521250335752249</v>
      </c>
      <c r="I359" s="54">
        <v>15000000</v>
      </c>
      <c r="J359" s="58">
        <v>50.60694956032836</v>
      </c>
    </row>
    <row r="360" spans="1:10" s="1" customFormat="1" ht="60" x14ac:dyDescent="0.2">
      <c r="A360" s="50"/>
      <c r="B360" s="50"/>
      <c r="C360" s="50"/>
      <c r="D360" s="51"/>
      <c r="E360" s="56" t="s">
        <v>433</v>
      </c>
      <c r="F360" s="76" t="s">
        <v>59</v>
      </c>
      <c r="G360" s="57">
        <v>16386211</v>
      </c>
      <c r="H360" s="74">
        <v>82.86826069797344</v>
      </c>
      <c r="I360" s="54">
        <v>150000</v>
      </c>
      <c r="J360" s="58">
        <v>83.783664509141261</v>
      </c>
    </row>
    <row r="361" spans="1:10" s="1" customFormat="1" ht="60" x14ac:dyDescent="0.2">
      <c r="A361" s="50"/>
      <c r="B361" s="50"/>
      <c r="C361" s="50"/>
      <c r="D361" s="51"/>
      <c r="E361" s="56" t="s">
        <v>434</v>
      </c>
      <c r="F361" s="76" t="s">
        <v>63</v>
      </c>
      <c r="G361" s="57">
        <v>7146226.8100000005</v>
      </c>
      <c r="H361" s="74">
        <v>73.233928605185142</v>
      </c>
      <c r="I361" s="54">
        <v>11000</v>
      </c>
      <c r="J361" s="58">
        <v>73.38785598941827</v>
      </c>
    </row>
    <row r="362" spans="1:10" s="1" customFormat="1" ht="15" x14ac:dyDescent="0.2">
      <c r="A362" s="50"/>
      <c r="B362" s="50"/>
      <c r="C362" s="50"/>
      <c r="D362" s="51"/>
      <c r="E362" s="69" t="s">
        <v>302</v>
      </c>
      <c r="F362" s="76"/>
      <c r="G362" s="57"/>
      <c r="H362" s="74"/>
      <c r="I362" s="54"/>
      <c r="J362" s="58"/>
    </row>
    <row r="363" spans="1:10" s="1" customFormat="1" ht="60" x14ac:dyDescent="0.2">
      <c r="A363" s="50"/>
      <c r="B363" s="50"/>
      <c r="C363" s="50"/>
      <c r="D363" s="51"/>
      <c r="E363" s="56" t="s">
        <v>435</v>
      </c>
      <c r="F363" s="76" t="s">
        <v>164</v>
      </c>
      <c r="G363" s="57">
        <v>244880424</v>
      </c>
      <c r="H363" s="74">
        <v>22.765837525665184</v>
      </c>
      <c r="I363" s="54">
        <v>20000000</v>
      </c>
      <c r="J363" s="58">
        <v>30.933088983870761</v>
      </c>
    </row>
    <row r="364" spans="1:10" s="1" customFormat="1" ht="32.25" customHeight="1" x14ac:dyDescent="0.2">
      <c r="A364" s="50" t="s">
        <v>25</v>
      </c>
      <c r="B364" s="50" t="s">
        <v>26</v>
      </c>
      <c r="C364" s="50" t="s">
        <v>12</v>
      </c>
      <c r="D364" s="51" t="s">
        <v>27</v>
      </c>
      <c r="E364" s="59"/>
      <c r="F364" s="57"/>
      <c r="G364" s="57"/>
      <c r="H364" s="57"/>
      <c r="I364" s="54">
        <f>I366+I368+I370+I372+I373+I374</f>
        <v>16042599</v>
      </c>
      <c r="J364" s="58"/>
    </row>
    <row r="365" spans="1:10" s="1" customFormat="1" ht="15" x14ac:dyDescent="0.2">
      <c r="A365" s="50"/>
      <c r="B365" s="50"/>
      <c r="C365" s="50"/>
      <c r="D365" s="51"/>
      <c r="E365" s="69" t="s">
        <v>69</v>
      </c>
      <c r="F365" s="76"/>
      <c r="G365" s="57"/>
      <c r="H365" s="57"/>
      <c r="I365" s="54"/>
      <c r="J365" s="58"/>
    </row>
    <row r="366" spans="1:10" s="1" customFormat="1" ht="45" x14ac:dyDescent="0.2">
      <c r="A366" s="50"/>
      <c r="B366" s="50"/>
      <c r="C366" s="50"/>
      <c r="D366" s="51"/>
      <c r="E366" s="51" t="s">
        <v>436</v>
      </c>
      <c r="F366" s="76" t="s">
        <v>101</v>
      </c>
      <c r="G366" s="57">
        <v>34523476</v>
      </c>
      <c r="H366" s="74">
        <v>2.8085878722061373</v>
      </c>
      <c r="I366" s="54">
        <v>6393617</v>
      </c>
      <c r="J366" s="58">
        <v>21.328209129347218</v>
      </c>
    </row>
    <row r="367" spans="1:10" s="1" customFormat="1" ht="15" x14ac:dyDescent="0.2">
      <c r="A367" s="50"/>
      <c r="B367" s="50"/>
      <c r="C367" s="50"/>
      <c r="D367" s="51"/>
      <c r="E367" s="69" t="s">
        <v>195</v>
      </c>
      <c r="F367" s="76"/>
      <c r="G367" s="57"/>
      <c r="H367" s="74"/>
      <c r="I367" s="54"/>
      <c r="J367" s="58"/>
    </row>
    <row r="368" spans="1:10" s="1" customFormat="1" ht="60" x14ac:dyDescent="0.2">
      <c r="A368" s="50"/>
      <c r="B368" s="50"/>
      <c r="C368" s="50"/>
      <c r="D368" s="51"/>
      <c r="E368" s="51" t="s">
        <v>437</v>
      </c>
      <c r="F368" s="76" t="s">
        <v>101</v>
      </c>
      <c r="G368" s="57">
        <v>22903594</v>
      </c>
      <c r="H368" s="74">
        <v>1.8998730941528164</v>
      </c>
      <c r="I368" s="54">
        <v>3392648</v>
      </c>
      <c r="J368" s="58">
        <v>16.712605104683565</v>
      </c>
    </row>
    <row r="369" spans="1:11" s="1" customFormat="1" ht="15" x14ac:dyDescent="0.2">
      <c r="A369" s="50"/>
      <c r="B369" s="50"/>
      <c r="C369" s="50"/>
      <c r="D369" s="51"/>
      <c r="E369" s="69" t="s">
        <v>89</v>
      </c>
      <c r="F369" s="76"/>
      <c r="G369" s="57"/>
      <c r="H369" s="74"/>
      <c r="I369" s="54"/>
      <c r="J369" s="58"/>
    </row>
    <row r="370" spans="1:11" s="1" customFormat="1" ht="30" x14ac:dyDescent="0.2">
      <c r="A370" s="50"/>
      <c r="B370" s="50"/>
      <c r="C370" s="50"/>
      <c r="D370" s="51"/>
      <c r="E370" s="51" t="s">
        <v>438</v>
      </c>
      <c r="F370" s="76" t="s">
        <v>170</v>
      </c>
      <c r="G370" s="57">
        <v>28071891</v>
      </c>
      <c r="H370" s="74">
        <v>1.8998730941528164</v>
      </c>
      <c r="I370" s="54">
        <v>2757822</v>
      </c>
      <c r="J370" s="58">
        <v>38.964308852581389</v>
      </c>
    </row>
    <row r="371" spans="1:11" s="1" customFormat="1" ht="15" x14ac:dyDescent="0.2">
      <c r="A371" s="50"/>
      <c r="B371" s="50"/>
      <c r="C371" s="50"/>
      <c r="D371" s="51"/>
      <c r="E371" s="69" t="s">
        <v>439</v>
      </c>
      <c r="F371" s="76"/>
      <c r="G371" s="57"/>
      <c r="H371" s="74"/>
      <c r="I371" s="54"/>
      <c r="J371" s="58"/>
    </row>
    <row r="372" spans="1:11" s="1" customFormat="1" ht="45" x14ac:dyDescent="0.2">
      <c r="A372" s="50"/>
      <c r="B372" s="50"/>
      <c r="C372" s="50"/>
      <c r="D372" s="51"/>
      <c r="E372" s="51" t="s">
        <v>440</v>
      </c>
      <c r="F372" s="76" t="s">
        <v>63</v>
      </c>
      <c r="G372" s="57">
        <v>6370309</v>
      </c>
      <c r="H372" s="74">
        <v>1.8998730941528164</v>
      </c>
      <c r="I372" s="54">
        <v>1124416</v>
      </c>
      <c r="J372" s="58">
        <v>83.881914833330697</v>
      </c>
    </row>
    <row r="373" spans="1:11" s="1" customFormat="1" ht="45" x14ac:dyDescent="0.2">
      <c r="A373" s="50"/>
      <c r="B373" s="50"/>
      <c r="C373" s="50"/>
      <c r="D373" s="51"/>
      <c r="E373" s="51" t="s">
        <v>441</v>
      </c>
      <c r="F373" s="76" t="s">
        <v>63</v>
      </c>
      <c r="G373" s="57">
        <v>8330531.9999999991</v>
      </c>
      <c r="H373" s="74">
        <v>1.8998730941528164</v>
      </c>
      <c r="I373" s="54">
        <v>1595247</v>
      </c>
      <c r="J373" s="58">
        <v>29.946996302276979</v>
      </c>
    </row>
    <row r="374" spans="1:11" s="1" customFormat="1" ht="45" x14ac:dyDescent="0.2">
      <c r="A374" s="50"/>
      <c r="B374" s="50"/>
      <c r="C374" s="50"/>
      <c r="D374" s="51"/>
      <c r="E374" s="51" t="s">
        <v>442</v>
      </c>
      <c r="F374" s="76" t="s">
        <v>63</v>
      </c>
      <c r="G374" s="57">
        <v>7564566</v>
      </c>
      <c r="H374" s="74">
        <v>1.8998730941528164</v>
      </c>
      <c r="I374" s="54">
        <v>778849</v>
      </c>
      <c r="J374" s="58">
        <v>78.393967611625044</v>
      </c>
    </row>
    <row r="375" spans="1:11" s="1" customFormat="1" ht="51.75" customHeight="1" x14ac:dyDescent="0.2">
      <c r="A375" s="50" t="s">
        <v>29</v>
      </c>
      <c r="B375" s="50" t="s">
        <v>30</v>
      </c>
      <c r="C375" s="50" t="s">
        <v>12</v>
      </c>
      <c r="D375" s="51" t="s">
        <v>35</v>
      </c>
      <c r="E375" s="59"/>
      <c r="F375" s="57"/>
      <c r="G375" s="57"/>
      <c r="H375" s="57"/>
      <c r="I375" s="54">
        <f>I376+I378+I380+I382+I384+I386+I387+I389+I391+I392+I394+I395+I397+I399+I401+I403+I405</f>
        <v>73445598.890000001</v>
      </c>
      <c r="J375" s="58"/>
      <c r="K375" s="164"/>
    </row>
    <row r="376" spans="1:11" s="101" customFormat="1" ht="15" hidden="1" x14ac:dyDescent="0.2">
      <c r="A376" s="95"/>
      <c r="B376" s="95"/>
      <c r="C376" s="95"/>
      <c r="D376" s="96"/>
      <c r="E376" s="97" t="s">
        <v>131</v>
      </c>
      <c r="F376" s="98"/>
      <c r="G376" s="99"/>
      <c r="H376" s="99"/>
      <c r="I376" s="100">
        <v>402915.55</v>
      </c>
      <c r="J376" s="58"/>
    </row>
    <row r="377" spans="1:11" s="1" customFormat="1" ht="15" x14ac:dyDescent="0.2">
      <c r="A377" s="50"/>
      <c r="B377" s="50"/>
      <c r="C377" s="50"/>
      <c r="D377" s="51"/>
      <c r="E377" s="69" t="s">
        <v>85</v>
      </c>
      <c r="F377" s="57"/>
      <c r="G377" s="57"/>
      <c r="H377" s="57"/>
      <c r="I377" s="54"/>
      <c r="J377" s="58"/>
    </row>
    <row r="378" spans="1:11" s="1" customFormat="1" ht="34.5" customHeight="1" x14ac:dyDescent="0.2">
      <c r="A378" s="50"/>
      <c r="B378" s="50"/>
      <c r="C378" s="50"/>
      <c r="D378" s="51"/>
      <c r="E378" s="51" t="s">
        <v>86</v>
      </c>
      <c r="F378" s="57" t="s">
        <v>63</v>
      </c>
      <c r="G378" s="57">
        <v>13165296</v>
      </c>
      <c r="H378" s="74">
        <v>52.258627531048297</v>
      </c>
      <c r="I378" s="54">
        <v>5353968.5</v>
      </c>
      <c r="J378" s="58">
        <v>92.925912945671712</v>
      </c>
    </row>
    <row r="379" spans="1:11" s="1" customFormat="1" ht="15" x14ac:dyDescent="0.2">
      <c r="A379" s="50"/>
      <c r="B379" s="50"/>
      <c r="C379" s="50"/>
      <c r="D379" s="51"/>
      <c r="E379" s="69" t="s">
        <v>227</v>
      </c>
      <c r="F379" s="76"/>
      <c r="G379" s="57"/>
      <c r="H379" s="57"/>
      <c r="I379" s="54"/>
      <c r="J379" s="58"/>
    </row>
    <row r="380" spans="1:11" s="1" customFormat="1" ht="30" customHeight="1" x14ac:dyDescent="0.2">
      <c r="A380" s="50"/>
      <c r="B380" s="50"/>
      <c r="C380" s="50"/>
      <c r="D380" s="51"/>
      <c r="E380" s="51" t="s">
        <v>228</v>
      </c>
      <c r="F380" s="76" t="s">
        <v>63</v>
      </c>
      <c r="G380" s="57">
        <v>11443680</v>
      </c>
      <c r="H380" s="74">
        <v>75.948703826041964</v>
      </c>
      <c r="I380" s="54">
        <v>1814627</v>
      </c>
      <c r="J380" s="58">
        <v>91.80572709128532</v>
      </c>
    </row>
    <row r="381" spans="1:11" s="1" customFormat="1" ht="15" x14ac:dyDescent="0.2">
      <c r="A381" s="50"/>
      <c r="B381" s="50"/>
      <c r="C381" s="50"/>
      <c r="D381" s="51"/>
      <c r="E381" s="69" t="s">
        <v>229</v>
      </c>
      <c r="F381" s="76"/>
      <c r="G381" s="57"/>
      <c r="H381" s="57"/>
      <c r="I381" s="54"/>
      <c r="J381" s="58"/>
    </row>
    <row r="382" spans="1:11" s="1" customFormat="1" ht="32.25" customHeight="1" x14ac:dyDescent="0.2">
      <c r="A382" s="50"/>
      <c r="B382" s="50"/>
      <c r="C382" s="50"/>
      <c r="D382" s="51"/>
      <c r="E382" s="51" t="s">
        <v>230</v>
      </c>
      <c r="F382" s="76" t="s">
        <v>63</v>
      </c>
      <c r="G382" s="57">
        <v>13823823</v>
      </c>
      <c r="H382" s="74">
        <v>61.678914725687676</v>
      </c>
      <c r="I382" s="54">
        <v>2818068</v>
      </c>
      <c r="J382" s="58">
        <v>82.064505600223612</v>
      </c>
    </row>
    <row r="383" spans="1:11" s="1" customFormat="1" ht="15" x14ac:dyDescent="0.2">
      <c r="A383" s="50"/>
      <c r="B383" s="50"/>
      <c r="C383" s="50"/>
      <c r="D383" s="51"/>
      <c r="E383" s="69" t="s">
        <v>87</v>
      </c>
      <c r="F383" s="57"/>
      <c r="G383" s="57"/>
      <c r="H383" s="57"/>
      <c r="I383" s="54"/>
      <c r="J383" s="58"/>
    </row>
    <row r="384" spans="1:11" s="1" customFormat="1" ht="36.75" customHeight="1" x14ac:dyDescent="0.2">
      <c r="A384" s="50"/>
      <c r="B384" s="50"/>
      <c r="C384" s="50"/>
      <c r="D384" s="51"/>
      <c r="E384" s="51" t="s">
        <v>88</v>
      </c>
      <c r="F384" s="73" t="s">
        <v>63</v>
      </c>
      <c r="G384" s="73">
        <v>10038473</v>
      </c>
      <c r="H384" s="74">
        <v>48.190660671199694</v>
      </c>
      <c r="I384" s="54">
        <v>4450406.92</v>
      </c>
      <c r="J384" s="58">
        <v>92.524165577772621</v>
      </c>
    </row>
    <row r="385" spans="1:10" s="1" customFormat="1" ht="15" x14ac:dyDescent="0.2">
      <c r="A385" s="50"/>
      <c r="B385" s="50"/>
      <c r="C385" s="50"/>
      <c r="D385" s="51"/>
      <c r="E385" s="69" t="s">
        <v>89</v>
      </c>
      <c r="F385" s="57"/>
      <c r="G385" s="57"/>
      <c r="H385" s="57"/>
      <c r="I385" s="54"/>
      <c r="J385" s="58"/>
    </row>
    <row r="386" spans="1:10" s="1" customFormat="1" ht="33" customHeight="1" x14ac:dyDescent="0.2">
      <c r="A386" s="50"/>
      <c r="B386" s="50"/>
      <c r="C386" s="50"/>
      <c r="D386" s="51"/>
      <c r="E386" s="51" t="s">
        <v>90</v>
      </c>
      <c r="F386" s="57" t="s">
        <v>63</v>
      </c>
      <c r="G386" s="57">
        <v>12939281</v>
      </c>
      <c r="H386" s="74">
        <v>15.066087056923797</v>
      </c>
      <c r="I386" s="54">
        <v>10009564.210000001</v>
      </c>
      <c r="J386" s="58">
        <v>92.424050068933511</v>
      </c>
    </row>
    <row r="387" spans="1:10" s="1" customFormat="1" ht="45" x14ac:dyDescent="0.2">
      <c r="A387" s="50"/>
      <c r="B387" s="50"/>
      <c r="C387" s="50"/>
      <c r="D387" s="51"/>
      <c r="E387" s="51" t="s">
        <v>231</v>
      </c>
      <c r="F387" s="57" t="s">
        <v>59</v>
      </c>
      <c r="G387" s="57">
        <v>13604838</v>
      </c>
      <c r="H387" s="74">
        <v>75.266489759010724</v>
      </c>
      <c r="I387" s="54">
        <v>3364954</v>
      </c>
      <c r="J387" s="58">
        <v>100</v>
      </c>
    </row>
    <row r="388" spans="1:10" s="1" customFormat="1" ht="15" x14ac:dyDescent="0.2">
      <c r="A388" s="50"/>
      <c r="B388" s="50"/>
      <c r="C388" s="50"/>
      <c r="D388" s="51"/>
      <c r="E388" s="69" t="s">
        <v>91</v>
      </c>
      <c r="F388" s="57"/>
      <c r="G388" s="57"/>
      <c r="H388" s="57"/>
      <c r="I388" s="54"/>
      <c r="J388" s="58"/>
    </row>
    <row r="389" spans="1:10" s="1" customFormat="1" ht="36.75" customHeight="1" x14ac:dyDescent="0.2">
      <c r="A389" s="50"/>
      <c r="B389" s="50"/>
      <c r="C389" s="50"/>
      <c r="D389" s="51"/>
      <c r="E389" s="51" t="s">
        <v>92</v>
      </c>
      <c r="F389" s="73" t="s">
        <v>63</v>
      </c>
      <c r="G389" s="73">
        <v>10117274</v>
      </c>
      <c r="H389" s="74">
        <v>47.161142121879863</v>
      </c>
      <c r="I389" s="54">
        <v>4673781.2699999996</v>
      </c>
      <c r="J389" s="58">
        <v>93.357195228675209</v>
      </c>
    </row>
    <row r="390" spans="1:10" s="1" customFormat="1" ht="15" x14ac:dyDescent="0.2">
      <c r="A390" s="50"/>
      <c r="B390" s="50"/>
      <c r="C390" s="50"/>
      <c r="D390" s="51"/>
      <c r="E390" s="69" t="s">
        <v>232</v>
      </c>
      <c r="F390" s="76"/>
      <c r="G390" s="57"/>
      <c r="H390" s="57"/>
      <c r="I390" s="54"/>
      <c r="J390" s="58"/>
    </row>
    <row r="391" spans="1:10" s="1" customFormat="1" ht="29.25" customHeight="1" x14ac:dyDescent="0.2">
      <c r="A391" s="50"/>
      <c r="B391" s="50"/>
      <c r="C391" s="50"/>
      <c r="D391" s="51"/>
      <c r="E391" s="51" t="s">
        <v>233</v>
      </c>
      <c r="F391" s="76" t="s">
        <v>59</v>
      </c>
      <c r="G391" s="57">
        <v>12670921</v>
      </c>
      <c r="H391" s="74">
        <v>76.550126072130041</v>
      </c>
      <c r="I391" s="54">
        <v>2971315</v>
      </c>
      <c r="J391" s="58">
        <v>100</v>
      </c>
    </row>
    <row r="392" spans="1:10" s="1" customFormat="1" ht="29.25" customHeight="1" x14ac:dyDescent="0.2">
      <c r="A392" s="50"/>
      <c r="B392" s="50"/>
      <c r="C392" s="50"/>
      <c r="D392" s="51"/>
      <c r="E392" s="51" t="s">
        <v>234</v>
      </c>
      <c r="F392" s="76" t="s">
        <v>59</v>
      </c>
      <c r="G392" s="57">
        <v>11075979</v>
      </c>
      <c r="H392" s="74">
        <v>78.315975499772975</v>
      </c>
      <c r="I392" s="54">
        <v>2401718</v>
      </c>
      <c r="J392" s="58">
        <v>100</v>
      </c>
    </row>
    <row r="393" spans="1:10" s="1" customFormat="1" ht="15" x14ac:dyDescent="0.2">
      <c r="A393" s="50"/>
      <c r="B393" s="50"/>
      <c r="C393" s="50"/>
      <c r="D393" s="51"/>
      <c r="E393" s="69" t="s">
        <v>93</v>
      </c>
      <c r="F393" s="57"/>
      <c r="G393" s="57"/>
      <c r="H393" s="57"/>
      <c r="I393" s="54"/>
      <c r="J393" s="58"/>
    </row>
    <row r="394" spans="1:10" s="1" customFormat="1" ht="33.75" customHeight="1" x14ac:dyDescent="0.2">
      <c r="A394" s="50"/>
      <c r="B394" s="50"/>
      <c r="C394" s="50"/>
      <c r="D394" s="51"/>
      <c r="E394" s="51" t="s">
        <v>94</v>
      </c>
      <c r="F394" s="57" t="s">
        <v>63</v>
      </c>
      <c r="G394" s="57">
        <v>8607602</v>
      </c>
      <c r="H394" s="74">
        <v>35.342956842103057</v>
      </c>
      <c r="I394" s="54">
        <v>4913150.8</v>
      </c>
      <c r="J394" s="58">
        <v>92.422161944755345</v>
      </c>
    </row>
    <row r="395" spans="1:10" s="1" customFormat="1" ht="45" x14ac:dyDescent="0.2">
      <c r="A395" s="50"/>
      <c r="B395" s="50"/>
      <c r="C395" s="50"/>
      <c r="D395" s="51"/>
      <c r="E395" s="51" t="s">
        <v>100</v>
      </c>
      <c r="F395" s="73" t="s">
        <v>63</v>
      </c>
      <c r="G395" s="73">
        <v>9969333</v>
      </c>
      <c r="H395" s="74">
        <v>4.5766640556594993</v>
      </c>
      <c r="I395" s="54">
        <v>9513069.5</v>
      </c>
      <c r="J395" s="58">
        <v>99.99999378092798</v>
      </c>
    </row>
    <row r="396" spans="1:10" s="1" customFormat="1" ht="15" x14ac:dyDescent="0.2">
      <c r="A396" s="50"/>
      <c r="B396" s="50"/>
      <c r="C396" s="50"/>
      <c r="D396" s="51"/>
      <c r="E396" s="69" t="s">
        <v>95</v>
      </c>
      <c r="F396" s="57"/>
      <c r="G396" s="57"/>
      <c r="H396" s="57"/>
      <c r="I396" s="54"/>
      <c r="J396" s="58"/>
    </row>
    <row r="397" spans="1:10" s="1" customFormat="1" ht="30.75" customHeight="1" x14ac:dyDescent="0.2">
      <c r="A397" s="50"/>
      <c r="B397" s="50"/>
      <c r="C397" s="50"/>
      <c r="D397" s="51"/>
      <c r="E397" s="51" t="s">
        <v>96</v>
      </c>
      <c r="F397" s="73" t="s">
        <v>63</v>
      </c>
      <c r="G397" s="73">
        <v>13086923</v>
      </c>
      <c r="H397" s="74">
        <v>59.112880162892381</v>
      </c>
      <c r="I397" s="54">
        <v>5350865.24</v>
      </c>
      <c r="J397" s="58">
        <v>99.999995033209871</v>
      </c>
    </row>
    <row r="398" spans="1:10" s="1" customFormat="1" ht="15" x14ac:dyDescent="0.2">
      <c r="A398" s="50"/>
      <c r="B398" s="50"/>
      <c r="C398" s="50"/>
      <c r="D398" s="51"/>
      <c r="E398" s="69" t="s">
        <v>236</v>
      </c>
      <c r="F398" s="76"/>
      <c r="G398" s="57"/>
      <c r="H398" s="57"/>
      <c r="I398" s="86"/>
      <c r="J398" s="58"/>
    </row>
    <row r="399" spans="1:10" s="1" customFormat="1" ht="34.5" customHeight="1" x14ac:dyDescent="0.2">
      <c r="A399" s="50"/>
      <c r="B399" s="50"/>
      <c r="C399" s="50"/>
      <c r="D399" s="51"/>
      <c r="E399" s="51" t="s">
        <v>237</v>
      </c>
      <c r="F399" s="87" t="s">
        <v>59</v>
      </c>
      <c r="G399" s="88">
        <v>12488754</v>
      </c>
      <c r="H399" s="74">
        <v>77.476456017950241</v>
      </c>
      <c r="I399" s="54">
        <v>2812910</v>
      </c>
      <c r="J399" s="58">
        <v>100</v>
      </c>
    </row>
    <row r="400" spans="1:10" s="1" customFormat="1" ht="15" x14ac:dyDescent="0.2">
      <c r="A400" s="50"/>
      <c r="B400" s="50"/>
      <c r="C400" s="50"/>
      <c r="D400" s="51"/>
      <c r="E400" s="69" t="s">
        <v>238</v>
      </c>
      <c r="F400" s="76"/>
      <c r="G400" s="57"/>
      <c r="H400" s="57"/>
      <c r="I400" s="86"/>
      <c r="J400" s="58"/>
    </row>
    <row r="401" spans="1:10" s="1" customFormat="1" ht="37.5" customHeight="1" x14ac:dyDescent="0.2">
      <c r="A401" s="50"/>
      <c r="B401" s="50"/>
      <c r="C401" s="50"/>
      <c r="D401" s="51"/>
      <c r="E401" s="51" t="s">
        <v>239</v>
      </c>
      <c r="F401" s="87" t="s">
        <v>63</v>
      </c>
      <c r="G401" s="88">
        <v>11903352</v>
      </c>
      <c r="H401" s="74">
        <v>73.03499047999253</v>
      </c>
      <c r="I401" s="54">
        <v>2568301</v>
      </c>
      <c r="J401" s="58">
        <v>94.611274202426344</v>
      </c>
    </row>
    <row r="402" spans="1:10" s="1" customFormat="1" ht="15" x14ac:dyDescent="0.2">
      <c r="A402" s="50"/>
      <c r="B402" s="50"/>
      <c r="C402" s="50"/>
      <c r="D402" s="51"/>
      <c r="E402" s="69" t="s">
        <v>97</v>
      </c>
      <c r="F402" s="57"/>
      <c r="G402" s="57"/>
      <c r="H402" s="57"/>
      <c r="I402" s="54"/>
      <c r="J402" s="58"/>
    </row>
    <row r="403" spans="1:10" s="1" customFormat="1" ht="45" x14ac:dyDescent="0.2">
      <c r="A403" s="50"/>
      <c r="B403" s="50"/>
      <c r="C403" s="50"/>
      <c r="D403" s="51"/>
      <c r="E403" s="51" t="s">
        <v>235</v>
      </c>
      <c r="F403" s="73" t="s">
        <v>59</v>
      </c>
      <c r="G403" s="73">
        <v>10274010</v>
      </c>
      <c r="H403" s="74">
        <v>52.624078913686091</v>
      </c>
      <c r="I403" s="54">
        <v>4867406.87</v>
      </c>
      <c r="J403" s="58">
        <v>100</v>
      </c>
    </row>
    <row r="404" spans="1:10" s="1" customFormat="1" ht="15" x14ac:dyDescent="0.2">
      <c r="A404" s="50"/>
      <c r="B404" s="50"/>
      <c r="C404" s="50"/>
      <c r="D404" s="51"/>
      <c r="E404" s="69" t="s">
        <v>98</v>
      </c>
      <c r="F404" s="57"/>
      <c r="G404" s="57"/>
      <c r="H404" s="57"/>
      <c r="I404" s="54"/>
      <c r="J404" s="58"/>
    </row>
    <row r="405" spans="1:10" s="1" customFormat="1" ht="39.75" customHeight="1" x14ac:dyDescent="0.2">
      <c r="A405" s="50"/>
      <c r="B405" s="50"/>
      <c r="C405" s="50"/>
      <c r="D405" s="51"/>
      <c r="E405" s="51" t="s">
        <v>99</v>
      </c>
      <c r="F405" s="57" t="s">
        <v>63</v>
      </c>
      <c r="G405" s="57">
        <v>11599201</v>
      </c>
      <c r="H405" s="74">
        <v>48.362794989068639</v>
      </c>
      <c r="I405" s="54">
        <v>5158577.0299999993</v>
      </c>
      <c r="J405" s="58">
        <v>92.836349934792906</v>
      </c>
    </row>
    <row r="406" spans="1:10" s="1" customFormat="1" ht="39.75" customHeight="1" x14ac:dyDescent="0.2">
      <c r="A406" s="50" t="s">
        <v>102</v>
      </c>
      <c r="B406" s="50" t="s">
        <v>103</v>
      </c>
      <c r="C406" s="50" t="s">
        <v>12</v>
      </c>
      <c r="D406" s="51" t="s">
        <v>104</v>
      </c>
      <c r="E406" s="56"/>
      <c r="F406" s="57"/>
      <c r="G406" s="57"/>
      <c r="H406" s="57"/>
      <c r="I406" s="54">
        <v>1100000</v>
      </c>
      <c r="J406" s="58"/>
    </row>
    <row r="407" spans="1:10" s="1" customFormat="1" ht="15" x14ac:dyDescent="0.2">
      <c r="A407" s="50"/>
      <c r="B407" s="50"/>
      <c r="C407" s="50"/>
      <c r="D407" s="51"/>
      <c r="E407" s="69" t="s">
        <v>105</v>
      </c>
      <c r="F407" s="57"/>
      <c r="G407" s="57"/>
      <c r="H407" s="57"/>
      <c r="I407" s="54"/>
      <c r="J407" s="58"/>
    </row>
    <row r="408" spans="1:10" s="1" customFormat="1" ht="75" x14ac:dyDescent="0.2">
      <c r="A408" s="50"/>
      <c r="B408" s="50"/>
      <c r="C408" s="50"/>
      <c r="D408" s="51"/>
      <c r="E408" s="51" t="s">
        <v>106</v>
      </c>
      <c r="F408" s="57" t="s">
        <v>101</v>
      </c>
      <c r="G408" s="57">
        <v>44122196</v>
      </c>
      <c r="H408" s="74">
        <v>0.72623765145325048</v>
      </c>
      <c r="I408" s="54">
        <v>100000</v>
      </c>
      <c r="J408" s="58">
        <v>0.95288094908059418</v>
      </c>
    </row>
    <row r="409" spans="1:10" s="1" customFormat="1" ht="38.25" customHeight="1" x14ac:dyDescent="0.2">
      <c r="A409" s="50"/>
      <c r="B409" s="50"/>
      <c r="C409" s="50"/>
      <c r="D409" s="51"/>
      <c r="E409" s="51" t="s">
        <v>107</v>
      </c>
      <c r="F409" s="57" t="s">
        <v>59</v>
      </c>
      <c r="G409" s="57">
        <v>125772467</v>
      </c>
      <c r="H409" s="74">
        <v>26.399631645930899</v>
      </c>
      <c r="I409" s="54">
        <v>1000000</v>
      </c>
      <c r="J409" s="58">
        <v>43.096449718204219</v>
      </c>
    </row>
    <row r="410" spans="1:10" s="1" customFormat="1" ht="49.5" customHeight="1" x14ac:dyDescent="0.2">
      <c r="A410" s="50" t="s">
        <v>48</v>
      </c>
      <c r="B410" s="50" t="s">
        <v>49</v>
      </c>
      <c r="C410" s="50" t="s">
        <v>12</v>
      </c>
      <c r="D410" s="51" t="s">
        <v>50</v>
      </c>
      <c r="E410" s="56"/>
      <c r="F410" s="57"/>
      <c r="G410" s="57"/>
      <c r="H410" s="57"/>
      <c r="I410" s="54">
        <f>I412+I413+I414+I416+I417+I419+I420+I421+I423+I425+I427+I429+I431</f>
        <v>277667513</v>
      </c>
      <c r="J410" s="58"/>
    </row>
    <row r="411" spans="1:10" s="68" customFormat="1" ht="15" x14ac:dyDescent="0.2">
      <c r="A411" s="50"/>
      <c r="B411" s="50"/>
      <c r="C411" s="50"/>
      <c r="D411" s="51"/>
      <c r="E411" s="69" t="s">
        <v>68</v>
      </c>
      <c r="F411" s="57"/>
      <c r="G411" s="57"/>
      <c r="H411" s="57"/>
      <c r="I411" s="54"/>
      <c r="J411" s="58"/>
    </row>
    <row r="412" spans="1:10" s="68" customFormat="1" ht="47.25" customHeight="1" x14ac:dyDescent="0.2">
      <c r="A412" s="50"/>
      <c r="B412" s="50"/>
      <c r="C412" s="50"/>
      <c r="D412" s="51"/>
      <c r="E412" s="51" t="s">
        <v>214</v>
      </c>
      <c r="F412" s="57" t="s">
        <v>63</v>
      </c>
      <c r="G412" s="73">
        <v>32644563</v>
      </c>
      <c r="H412" s="74">
        <v>5.9541002279613915</v>
      </c>
      <c r="I412" s="94">
        <v>30700873</v>
      </c>
      <c r="J412" s="58">
        <v>100</v>
      </c>
    </row>
    <row r="413" spans="1:10" s="68" customFormat="1" ht="48" customHeight="1" x14ac:dyDescent="0.2">
      <c r="A413" s="50"/>
      <c r="B413" s="50"/>
      <c r="C413" s="50"/>
      <c r="D413" s="51"/>
      <c r="E413" s="51" t="s">
        <v>215</v>
      </c>
      <c r="F413" s="57" t="s">
        <v>63</v>
      </c>
      <c r="G413" s="73">
        <v>14476118</v>
      </c>
      <c r="H413" s="74">
        <v>37.413283036239413</v>
      </c>
      <c r="I413" s="94">
        <v>8638825</v>
      </c>
      <c r="J413" s="58">
        <v>97.08967556080988</v>
      </c>
    </row>
    <row r="414" spans="1:10" s="68" customFormat="1" ht="46.5" customHeight="1" x14ac:dyDescent="0.2">
      <c r="A414" s="50"/>
      <c r="B414" s="50"/>
      <c r="C414" s="50"/>
      <c r="D414" s="51"/>
      <c r="E414" s="51" t="s">
        <v>216</v>
      </c>
      <c r="F414" s="57" t="s">
        <v>63</v>
      </c>
      <c r="G414" s="73">
        <v>36135701</v>
      </c>
      <c r="H414" s="74">
        <v>13.351369605366173</v>
      </c>
      <c r="I414" s="94">
        <v>31311090</v>
      </c>
      <c r="J414" s="58">
        <v>100</v>
      </c>
    </row>
    <row r="415" spans="1:10" s="68" customFormat="1" ht="15" x14ac:dyDescent="0.2">
      <c r="A415" s="50"/>
      <c r="B415" s="50"/>
      <c r="C415" s="50"/>
      <c r="D415" s="51"/>
      <c r="E415" s="69" t="s">
        <v>69</v>
      </c>
      <c r="F415" s="57"/>
      <c r="G415" s="73"/>
      <c r="H415" s="74"/>
      <c r="I415" s="94"/>
      <c r="J415" s="58"/>
    </row>
    <row r="416" spans="1:10" s="68" customFormat="1" ht="48.75" customHeight="1" x14ac:dyDescent="0.2">
      <c r="A416" s="50"/>
      <c r="B416" s="50"/>
      <c r="C416" s="50"/>
      <c r="D416" s="51"/>
      <c r="E416" s="51" t="s">
        <v>217</v>
      </c>
      <c r="F416" s="57" t="s">
        <v>63</v>
      </c>
      <c r="G416" s="73">
        <v>33207012</v>
      </c>
      <c r="H416" s="74">
        <v>20.253092931095395</v>
      </c>
      <c r="I416" s="94">
        <v>21576600</v>
      </c>
      <c r="J416" s="58">
        <v>85.229128715344814</v>
      </c>
    </row>
    <row r="417" spans="1:10" s="68" customFormat="1" ht="46.5" customHeight="1" x14ac:dyDescent="0.2">
      <c r="A417" s="50"/>
      <c r="B417" s="50"/>
      <c r="C417" s="50"/>
      <c r="D417" s="51"/>
      <c r="E417" s="51" t="s">
        <v>218</v>
      </c>
      <c r="F417" s="57" t="s">
        <v>63</v>
      </c>
      <c r="G417" s="73">
        <v>24446036</v>
      </c>
      <c r="H417" s="74">
        <v>7.539709096395014</v>
      </c>
      <c r="I417" s="94">
        <v>22602876</v>
      </c>
      <c r="J417" s="58">
        <v>100</v>
      </c>
    </row>
    <row r="418" spans="1:10" s="68" customFormat="1" ht="15" x14ac:dyDescent="0.2">
      <c r="A418" s="50"/>
      <c r="B418" s="50"/>
      <c r="C418" s="50"/>
      <c r="D418" s="51"/>
      <c r="E418" s="69" t="s">
        <v>66</v>
      </c>
      <c r="F418" s="57"/>
      <c r="G418" s="73"/>
      <c r="H418" s="74"/>
      <c r="I418" s="94"/>
      <c r="J418" s="58"/>
    </row>
    <row r="419" spans="1:10" s="68" customFormat="1" ht="45.75" customHeight="1" x14ac:dyDescent="0.2">
      <c r="A419" s="50"/>
      <c r="B419" s="50"/>
      <c r="C419" s="50"/>
      <c r="D419" s="51"/>
      <c r="E419" s="51" t="s">
        <v>219</v>
      </c>
      <c r="F419" s="57" t="s">
        <v>63</v>
      </c>
      <c r="G419" s="73">
        <v>34145804</v>
      </c>
      <c r="H419" s="74">
        <v>10.360330071595326</v>
      </c>
      <c r="I419" s="94">
        <v>30608186</v>
      </c>
      <c r="J419" s="58">
        <v>100</v>
      </c>
    </row>
    <row r="420" spans="1:10" s="68" customFormat="1" ht="45.75" customHeight="1" x14ac:dyDescent="0.2">
      <c r="A420" s="50"/>
      <c r="B420" s="50"/>
      <c r="C420" s="50"/>
      <c r="D420" s="51"/>
      <c r="E420" s="51" t="s">
        <v>64</v>
      </c>
      <c r="F420" s="57" t="s">
        <v>63</v>
      </c>
      <c r="G420" s="73">
        <v>25362609</v>
      </c>
      <c r="H420" s="74">
        <v>4.7943924065540733</v>
      </c>
      <c r="I420" s="94">
        <v>24146626</v>
      </c>
      <c r="J420" s="58">
        <v>100</v>
      </c>
    </row>
    <row r="421" spans="1:10" s="68" customFormat="1" ht="48.75" customHeight="1" x14ac:dyDescent="0.2">
      <c r="A421" s="50"/>
      <c r="B421" s="50"/>
      <c r="C421" s="50"/>
      <c r="D421" s="51"/>
      <c r="E421" s="51" t="s">
        <v>220</v>
      </c>
      <c r="F421" s="57" t="s">
        <v>63</v>
      </c>
      <c r="G421" s="73">
        <v>20865254</v>
      </c>
      <c r="H421" s="74">
        <v>24.281036789679149</v>
      </c>
      <c r="I421" s="94">
        <v>12874476</v>
      </c>
      <c r="J421" s="58">
        <v>85.98398083244038</v>
      </c>
    </row>
    <row r="422" spans="1:10" s="68" customFormat="1" ht="15" x14ac:dyDescent="0.2">
      <c r="A422" s="50"/>
      <c r="B422" s="50"/>
      <c r="C422" s="50"/>
      <c r="D422" s="51"/>
      <c r="E422" s="69" t="s">
        <v>70</v>
      </c>
      <c r="F422" s="57"/>
      <c r="G422" s="73"/>
      <c r="H422" s="74"/>
      <c r="I422" s="94"/>
      <c r="J422" s="58"/>
    </row>
    <row r="423" spans="1:10" s="68" customFormat="1" ht="47.25" customHeight="1" x14ac:dyDescent="0.2">
      <c r="A423" s="50"/>
      <c r="B423" s="50"/>
      <c r="C423" s="50"/>
      <c r="D423" s="51"/>
      <c r="E423" s="51" t="s">
        <v>65</v>
      </c>
      <c r="F423" s="57" t="s">
        <v>63</v>
      </c>
      <c r="G423" s="73">
        <v>18619458</v>
      </c>
      <c r="H423" s="74">
        <v>6.3169042836800067</v>
      </c>
      <c r="I423" s="94">
        <v>17443285</v>
      </c>
      <c r="J423" s="58">
        <v>100.00000182604671</v>
      </c>
    </row>
    <row r="424" spans="1:10" s="68" customFormat="1" ht="15" x14ac:dyDescent="0.2">
      <c r="A424" s="50"/>
      <c r="B424" s="50"/>
      <c r="C424" s="50"/>
      <c r="D424" s="51"/>
      <c r="E424" s="69" t="s">
        <v>71</v>
      </c>
      <c r="F424" s="57"/>
      <c r="G424" s="73"/>
      <c r="H424" s="74"/>
      <c r="I424" s="94"/>
      <c r="J424" s="58"/>
    </row>
    <row r="425" spans="1:10" s="68" customFormat="1" ht="48" customHeight="1" x14ac:dyDescent="0.2">
      <c r="A425" s="50"/>
      <c r="B425" s="50"/>
      <c r="C425" s="50"/>
      <c r="D425" s="51"/>
      <c r="E425" s="51" t="s">
        <v>221</v>
      </c>
      <c r="F425" s="57" t="s">
        <v>63</v>
      </c>
      <c r="G425" s="73">
        <v>23615207</v>
      </c>
      <c r="H425" s="74">
        <v>6.2463310188218966</v>
      </c>
      <c r="I425" s="94">
        <v>22140123</v>
      </c>
      <c r="J425" s="58">
        <v>100</v>
      </c>
    </row>
    <row r="426" spans="1:10" s="68" customFormat="1" ht="15" x14ac:dyDescent="0.2">
      <c r="A426" s="50"/>
      <c r="B426" s="50"/>
      <c r="C426" s="50"/>
      <c r="D426" s="51"/>
      <c r="E426" s="62" t="s">
        <v>72</v>
      </c>
      <c r="F426" s="57"/>
      <c r="G426" s="73"/>
      <c r="H426" s="74"/>
      <c r="I426" s="94"/>
      <c r="J426" s="58"/>
    </row>
    <row r="427" spans="1:10" s="68" customFormat="1" ht="48" customHeight="1" x14ac:dyDescent="0.2">
      <c r="A427" s="50"/>
      <c r="B427" s="50"/>
      <c r="C427" s="50"/>
      <c r="D427" s="51"/>
      <c r="E427" s="51" t="s">
        <v>222</v>
      </c>
      <c r="F427" s="57" t="s">
        <v>63</v>
      </c>
      <c r="G427" s="73">
        <v>18849972</v>
      </c>
      <c r="H427" s="74">
        <v>23.09363112051307</v>
      </c>
      <c r="I427" s="94">
        <v>12354856</v>
      </c>
      <c r="J427" s="58">
        <v>88.636731131483899</v>
      </c>
    </row>
    <row r="428" spans="1:10" s="68" customFormat="1" ht="15" x14ac:dyDescent="0.2">
      <c r="A428" s="50"/>
      <c r="B428" s="50"/>
      <c r="C428" s="50"/>
      <c r="D428" s="51"/>
      <c r="E428" s="69" t="s">
        <v>73</v>
      </c>
      <c r="F428" s="57"/>
      <c r="G428" s="73"/>
      <c r="H428" s="74"/>
      <c r="I428" s="94"/>
      <c r="J428" s="58"/>
    </row>
    <row r="429" spans="1:10" s="68" customFormat="1" ht="47.25" customHeight="1" x14ac:dyDescent="0.2">
      <c r="A429" s="50"/>
      <c r="B429" s="50"/>
      <c r="C429" s="50"/>
      <c r="D429" s="51"/>
      <c r="E429" s="51" t="s">
        <v>223</v>
      </c>
      <c r="F429" s="57" t="s">
        <v>63</v>
      </c>
      <c r="G429" s="73">
        <v>27401938</v>
      </c>
      <c r="H429" s="74">
        <v>26.473612924750068</v>
      </c>
      <c r="I429" s="94">
        <v>18316387</v>
      </c>
      <c r="J429" s="58">
        <v>93.317012833179902</v>
      </c>
    </row>
    <row r="430" spans="1:10" s="68" customFormat="1" ht="15" x14ac:dyDescent="0.2">
      <c r="A430" s="50"/>
      <c r="B430" s="50"/>
      <c r="C430" s="50"/>
      <c r="D430" s="51"/>
      <c r="E430" s="69" t="s">
        <v>67</v>
      </c>
      <c r="F430" s="57"/>
      <c r="G430" s="73"/>
      <c r="H430" s="74"/>
      <c r="I430" s="94"/>
      <c r="J430" s="58"/>
    </row>
    <row r="431" spans="1:10" s="68" customFormat="1" ht="48.75" customHeight="1" x14ac:dyDescent="0.2">
      <c r="A431" s="50"/>
      <c r="B431" s="50"/>
      <c r="C431" s="50"/>
      <c r="D431" s="51"/>
      <c r="E431" s="51" t="s">
        <v>224</v>
      </c>
      <c r="F431" s="57" t="s">
        <v>63</v>
      </c>
      <c r="G431" s="73">
        <v>28581753</v>
      </c>
      <c r="H431" s="74">
        <v>12.694963111604807</v>
      </c>
      <c r="I431" s="94">
        <v>24953310</v>
      </c>
      <c r="J431" s="58">
        <v>100</v>
      </c>
    </row>
    <row r="432" spans="1:10" s="68" customFormat="1" ht="30" x14ac:dyDescent="0.2">
      <c r="A432" s="50" t="s">
        <v>443</v>
      </c>
      <c r="B432" s="50" t="s">
        <v>444</v>
      </c>
      <c r="C432" s="50" t="s">
        <v>12</v>
      </c>
      <c r="D432" s="51" t="s">
        <v>445</v>
      </c>
      <c r="E432" s="56"/>
      <c r="F432" s="76"/>
      <c r="G432" s="57"/>
      <c r="H432" s="57"/>
      <c r="I432" s="94">
        <f>I434+I435+I437+I438+I439</f>
        <v>17500000</v>
      </c>
      <c r="J432" s="58"/>
    </row>
    <row r="433" spans="1:11" s="68" customFormat="1" ht="15" x14ac:dyDescent="0.2">
      <c r="A433" s="50"/>
      <c r="B433" s="50"/>
      <c r="C433" s="50"/>
      <c r="D433" s="51"/>
      <c r="E433" s="69" t="s">
        <v>68</v>
      </c>
      <c r="F433" s="76"/>
      <c r="G433" s="88"/>
      <c r="H433" s="74"/>
      <c r="I433" s="94"/>
      <c r="J433" s="58"/>
    </row>
    <row r="434" spans="1:11" s="68" customFormat="1" ht="75" x14ac:dyDescent="0.2">
      <c r="A434" s="50"/>
      <c r="B434" s="50"/>
      <c r="C434" s="50"/>
      <c r="D434" s="51"/>
      <c r="E434" s="51" t="s">
        <v>446</v>
      </c>
      <c r="F434" s="76" t="s">
        <v>258</v>
      </c>
      <c r="G434" s="88">
        <v>1500000</v>
      </c>
      <c r="H434" s="74">
        <v>0</v>
      </c>
      <c r="I434" s="94">
        <v>1500000</v>
      </c>
      <c r="J434" s="58">
        <v>100</v>
      </c>
    </row>
    <row r="435" spans="1:11" s="68" customFormat="1" ht="30" x14ac:dyDescent="0.2">
      <c r="A435" s="50"/>
      <c r="B435" s="50"/>
      <c r="C435" s="50"/>
      <c r="D435" s="51"/>
      <c r="E435" s="51" t="s">
        <v>447</v>
      </c>
      <c r="F435" s="76" t="s">
        <v>258</v>
      </c>
      <c r="G435" s="88">
        <v>100000</v>
      </c>
      <c r="H435" s="74">
        <v>0</v>
      </c>
      <c r="I435" s="94">
        <v>100000</v>
      </c>
      <c r="J435" s="58">
        <v>100</v>
      </c>
    </row>
    <row r="436" spans="1:11" s="68" customFormat="1" ht="15" x14ac:dyDescent="0.2">
      <c r="A436" s="50"/>
      <c r="B436" s="50"/>
      <c r="C436" s="50"/>
      <c r="D436" s="51"/>
      <c r="E436" s="69" t="s">
        <v>66</v>
      </c>
      <c r="F436" s="76"/>
      <c r="G436" s="88"/>
      <c r="H436" s="74"/>
      <c r="I436" s="94"/>
      <c r="J436" s="58"/>
    </row>
    <row r="437" spans="1:11" s="68" customFormat="1" ht="30" x14ac:dyDescent="0.2">
      <c r="A437" s="50"/>
      <c r="B437" s="50"/>
      <c r="C437" s="50"/>
      <c r="D437" s="51"/>
      <c r="E437" s="51" t="s">
        <v>448</v>
      </c>
      <c r="F437" s="76" t="s">
        <v>258</v>
      </c>
      <c r="G437" s="88">
        <v>5000000</v>
      </c>
      <c r="H437" s="74">
        <v>0</v>
      </c>
      <c r="I437" s="94">
        <v>5000000</v>
      </c>
      <c r="J437" s="58">
        <v>100</v>
      </c>
    </row>
    <row r="438" spans="1:11" s="68" customFormat="1" ht="45" x14ac:dyDescent="0.2">
      <c r="A438" s="50"/>
      <c r="B438" s="50"/>
      <c r="C438" s="50"/>
      <c r="D438" s="51"/>
      <c r="E438" s="51" t="s">
        <v>449</v>
      </c>
      <c r="F438" s="76" t="s">
        <v>258</v>
      </c>
      <c r="G438" s="88">
        <v>10000000</v>
      </c>
      <c r="H438" s="74">
        <v>0</v>
      </c>
      <c r="I438" s="94">
        <v>10000000</v>
      </c>
      <c r="J438" s="58">
        <v>100</v>
      </c>
    </row>
    <row r="439" spans="1:11" s="68" customFormat="1" ht="45" x14ac:dyDescent="0.2">
      <c r="A439" s="50"/>
      <c r="B439" s="50"/>
      <c r="C439" s="50"/>
      <c r="D439" s="51"/>
      <c r="E439" s="51" t="s">
        <v>454</v>
      </c>
      <c r="F439" s="76" t="s">
        <v>258</v>
      </c>
      <c r="G439" s="88">
        <v>900000</v>
      </c>
      <c r="H439" s="74">
        <v>0</v>
      </c>
      <c r="I439" s="94">
        <v>900000</v>
      </c>
      <c r="J439" s="58">
        <v>100</v>
      </c>
    </row>
    <row r="440" spans="1:11" s="9" customFormat="1" ht="25.15" customHeight="1" x14ac:dyDescent="0.2">
      <c r="A440" s="49"/>
      <c r="B440" s="49"/>
      <c r="C440" s="49"/>
      <c r="D440" s="62"/>
      <c r="E440" s="62" t="s">
        <v>33</v>
      </c>
      <c r="F440" s="63"/>
      <c r="G440" s="63"/>
      <c r="H440" s="63"/>
      <c r="I440" s="48">
        <f>I51+I193+I31+I41+I8</f>
        <v>1484169041.8899999</v>
      </c>
      <c r="J440" s="64"/>
      <c r="K440" s="48"/>
    </row>
    <row r="441" spans="1:11" ht="47.25" customHeight="1" x14ac:dyDescent="0.2">
      <c r="G441" s="171"/>
      <c r="H441" s="171"/>
      <c r="I441" s="171"/>
      <c r="J441" s="13"/>
      <c r="K441" s="71"/>
    </row>
    <row r="442" spans="1:11" ht="86.25" customHeight="1" x14ac:dyDescent="0.3">
      <c r="B442" s="170" t="s">
        <v>31</v>
      </c>
      <c r="C442" s="170"/>
      <c r="D442" s="170"/>
      <c r="E442" s="70"/>
      <c r="F442" s="14"/>
      <c r="G442" s="165" t="s">
        <v>75</v>
      </c>
      <c r="H442" s="165"/>
      <c r="I442" s="165"/>
      <c r="J442" s="165"/>
    </row>
    <row r="443" spans="1:11" ht="15.75" x14ac:dyDescent="0.25">
      <c r="C443" s="166"/>
      <c r="D443" s="166"/>
      <c r="E443" s="166"/>
      <c r="G443" s="167"/>
      <c r="H443" s="167"/>
      <c r="I443" s="168"/>
      <c r="J443" s="15"/>
    </row>
    <row r="444" spans="1:11" ht="15.75" x14ac:dyDescent="0.25">
      <c r="C444" s="92"/>
      <c r="D444" s="92"/>
      <c r="E444" s="92"/>
      <c r="F444" s="16"/>
      <c r="G444" s="17"/>
      <c r="H444" s="17"/>
      <c r="I444" s="18"/>
      <c r="J444" s="19"/>
    </row>
    <row r="445" spans="1:11" ht="12.75" x14ac:dyDescent="0.2">
      <c r="I445" s="21"/>
      <c r="J445" s="13"/>
    </row>
    <row r="446" spans="1:11" ht="15" x14ac:dyDescent="0.2">
      <c r="I446" s="18"/>
      <c r="J446" s="13"/>
    </row>
    <row r="447" spans="1:11" ht="12.75" x14ac:dyDescent="0.2"/>
    <row r="448" spans="1:11" ht="12.75" x14ac:dyDescent="0.2"/>
    <row r="449" spans="1:10" ht="12.75" x14ac:dyDescent="0.2">
      <c r="A449" s="169"/>
      <c r="B449" s="169"/>
      <c r="C449" s="169"/>
      <c r="D449" s="169"/>
      <c r="E449" s="169"/>
      <c r="F449" s="169"/>
      <c r="G449" s="169"/>
      <c r="H449" s="169"/>
      <c r="I449" s="169"/>
      <c r="J449" s="169"/>
    </row>
    <row r="450" spans="1:10" ht="12.75" x14ac:dyDescent="0.2">
      <c r="A450" s="24"/>
      <c r="B450" s="24"/>
      <c r="C450" s="24"/>
      <c r="D450" s="24"/>
      <c r="E450" s="24"/>
      <c r="F450" s="25"/>
      <c r="G450" s="26"/>
      <c r="H450" s="26"/>
      <c r="I450" s="27"/>
      <c r="J450" s="28"/>
    </row>
    <row r="451" spans="1:10" ht="12.75" x14ac:dyDescent="0.2">
      <c r="A451" s="24"/>
      <c r="B451" s="24"/>
      <c r="C451" s="24"/>
      <c r="D451" s="24"/>
      <c r="E451" s="24"/>
      <c r="F451" s="25"/>
      <c r="G451" s="26"/>
      <c r="H451" s="26"/>
      <c r="I451" s="27"/>
      <c r="J451" s="28"/>
    </row>
    <row r="452" spans="1:10" ht="12.75" x14ac:dyDescent="0.2"/>
    <row r="453" spans="1:10" ht="12.75" x14ac:dyDescent="0.2"/>
    <row r="454" spans="1:10" ht="12.75" x14ac:dyDescent="0.2"/>
    <row r="455" spans="1:10" ht="12.75" x14ac:dyDescent="0.2"/>
    <row r="456" spans="1:10" ht="12.75" x14ac:dyDescent="0.2">
      <c r="A456" s="7"/>
      <c r="B456" s="7"/>
      <c r="C456" s="7"/>
      <c r="D456" s="7"/>
      <c r="E456" s="7"/>
      <c r="F456" s="29"/>
      <c r="G456" s="30"/>
      <c r="H456" s="30"/>
      <c r="I456" s="31"/>
      <c r="J456" s="32"/>
    </row>
    <row r="457" spans="1:10" ht="12.75" x14ac:dyDescent="0.2">
      <c r="A457" s="7"/>
      <c r="B457" s="7"/>
      <c r="C457" s="7"/>
      <c r="D457" s="7"/>
      <c r="E457" s="7"/>
      <c r="F457" s="29"/>
      <c r="G457" s="30"/>
      <c r="H457" s="30"/>
      <c r="I457" s="31"/>
      <c r="J457" s="32"/>
    </row>
    <row r="458" spans="1:10" ht="12.75" x14ac:dyDescent="0.2">
      <c r="A458" s="7"/>
      <c r="B458" s="7"/>
      <c r="C458" s="7"/>
      <c r="D458" s="7"/>
      <c r="E458" s="7"/>
      <c r="F458" s="29"/>
      <c r="G458" s="30"/>
      <c r="H458" s="30"/>
      <c r="I458" s="31"/>
      <c r="J458" s="32"/>
    </row>
    <row r="459" spans="1:10" ht="12.75" x14ac:dyDescent="0.2">
      <c r="A459" s="7"/>
      <c r="B459" s="7"/>
      <c r="C459" s="7"/>
      <c r="D459" s="7"/>
      <c r="E459" s="7"/>
      <c r="F459" s="29"/>
      <c r="G459" s="30"/>
      <c r="H459" s="30"/>
      <c r="I459" s="31"/>
      <c r="J459" s="32"/>
    </row>
    <row r="460" spans="1:10" ht="12.75" x14ac:dyDescent="0.2">
      <c r="A460" s="7"/>
      <c r="B460" s="7"/>
      <c r="C460" s="7"/>
      <c r="D460" s="7"/>
      <c r="E460" s="7"/>
      <c r="F460" s="29"/>
      <c r="G460" s="30"/>
      <c r="H460" s="30"/>
      <c r="I460" s="31"/>
      <c r="J460" s="32"/>
    </row>
    <row r="461" spans="1:10" ht="12.75" x14ac:dyDescent="0.2">
      <c r="A461" s="7"/>
      <c r="B461" s="7"/>
      <c r="C461" s="7"/>
      <c r="D461" s="7"/>
      <c r="E461" s="7"/>
      <c r="F461" s="29"/>
      <c r="G461" s="30"/>
      <c r="H461" s="30"/>
      <c r="I461" s="31"/>
      <c r="J461" s="32"/>
    </row>
    <row r="462" spans="1:10" ht="12.75" x14ac:dyDescent="0.2">
      <c r="A462" s="7"/>
      <c r="B462" s="7"/>
      <c r="C462" s="7"/>
      <c r="D462" s="7"/>
      <c r="E462" s="7"/>
      <c r="F462" s="29"/>
      <c r="G462" s="30"/>
      <c r="H462" s="30"/>
      <c r="I462" s="31"/>
      <c r="J462" s="32"/>
    </row>
    <row r="463" spans="1:10" ht="12.75" x14ac:dyDescent="0.2">
      <c r="A463" s="7"/>
      <c r="B463" s="7"/>
      <c r="C463" s="7"/>
      <c r="D463" s="7"/>
      <c r="E463" s="7"/>
      <c r="F463" s="29"/>
      <c r="G463" s="30"/>
      <c r="H463" s="30"/>
      <c r="I463" s="31"/>
      <c r="J463" s="32"/>
    </row>
    <row r="464" spans="1:10" ht="12.75" x14ac:dyDescent="0.2">
      <c r="A464" s="7"/>
      <c r="B464" s="7"/>
      <c r="C464" s="7"/>
      <c r="D464" s="7"/>
      <c r="E464" s="7"/>
      <c r="F464" s="29"/>
      <c r="G464" s="30"/>
      <c r="H464" s="30"/>
      <c r="I464" s="31"/>
      <c r="J464" s="32"/>
    </row>
    <row r="465" spans="1:10" ht="12.75" x14ac:dyDescent="0.2">
      <c r="A465" s="7"/>
      <c r="B465" s="7"/>
      <c r="C465" s="7"/>
      <c r="D465" s="7"/>
      <c r="E465" s="7"/>
      <c r="F465" s="29"/>
      <c r="G465" s="30"/>
      <c r="H465" s="30"/>
      <c r="I465" s="31"/>
      <c r="J465" s="32"/>
    </row>
    <row r="466" spans="1:10" ht="12.75" x14ac:dyDescent="0.2">
      <c r="A466" s="7"/>
      <c r="B466" s="7"/>
      <c r="C466" s="7"/>
      <c r="D466" s="7"/>
      <c r="E466" s="7"/>
      <c r="F466" s="29"/>
      <c r="G466" s="30"/>
      <c r="H466" s="30"/>
      <c r="I466" s="31"/>
      <c r="J466" s="32"/>
    </row>
    <row r="467" spans="1:10" ht="12.75" x14ac:dyDescent="0.2">
      <c r="A467" s="7"/>
      <c r="B467" s="7"/>
      <c r="C467" s="7"/>
      <c r="D467" s="7"/>
      <c r="E467" s="7"/>
      <c r="F467" s="29"/>
      <c r="G467" s="30"/>
      <c r="H467" s="30"/>
      <c r="I467" s="31"/>
      <c r="J467" s="32"/>
    </row>
    <row r="468" spans="1:10" ht="12.75" x14ac:dyDescent="0.2">
      <c r="A468" s="7"/>
      <c r="B468" s="7"/>
      <c r="C468" s="7"/>
      <c r="D468" s="7"/>
      <c r="E468" s="7"/>
      <c r="F468" s="29"/>
      <c r="G468" s="30"/>
      <c r="H468" s="30"/>
      <c r="I468" s="31"/>
      <c r="J468" s="32"/>
    </row>
    <row r="469" spans="1:10" ht="12.75" x14ac:dyDescent="0.2">
      <c r="A469" s="7"/>
      <c r="B469" s="7"/>
      <c r="C469" s="7"/>
      <c r="D469" s="7"/>
      <c r="E469" s="7"/>
      <c r="F469" s="29"/>
      <c r="G469" s="30"/>
      <c r="H469" s="30"/>
      <c r="I469" s="31"/>
      <c r="J469" s="32"/>
    </row>
    <row r="470" spans="1:10" ht="12.75" x14ac:dyDescent="0.2">
      <c r="A470" s="7"/>
      <c r="B470" s="7"/>
      <c r="C470" s="7"/>
      <c r="D470" s="7"/>
      <c r="E470" s="7"/>
      <c r="F470" s="29"/>
      <c r="G470" s="30"/>
      <c r="H470" s="30"/>
      <c r="I470" s="31"/>
      <c r="J470" s="32"/>
    </row>
    <row r="471" spans="1:10" ht="12.75" x14ac:dyDescent="0.2">
      <c r="A471" s="7"/>
      <c r="B471" s="7"/>
      <c r="C471" s="7"/>
      <c r="D471" s="7"/>
      <c r="E471" s="7"/>
      <c r="F471" s="29"/>
      <c r="G471" s="30"/>
      <c r="H471" s="30"/>
      <c r="I471" s="31"/>
      <c r="J471" s="32"/>
    </row>
    <row r="472" spans="1:10" ht="12.75" x14ac:dyDescent="0.2">
      <c r="A472" s="7"/>
      <c r="B472" s="7"/>
      <c r="C472" s="7"/>
      <c r="D472" s="7"/>
      <c r="E472" s="7"/>
      <c r="F472" s="29"/>
      <c r="G472" s="30"/>
      <c r="H472" s="30"/>
      <c r="I472" s="31"/>
      <c r="J472" s="32"/>
    </row>
    <row r="473" spans="1:10" ht="12.75" x14ac:dyDescent="0.2">
      <c r="A473" s="7"/>
      <c r="B473" s="7"/>
      <c r="C473" s="7"/>
      <c r="D473" s="7"/>
      <c r="E473" s="7"/>
      <c r="F473" s="29"/>
      <c r="G473" s="30"/>
      <c r="H473" s="30"/>
      <c r="I473" s="31"/>
      <c r="J473" s="32"/>
    </row>
    <row r="474" spans="1:10" ht="12.75" x14ac:dyDescent="0.2">
      <c r="A474" s="7"/>
      <c r="B474" s="7"/>
      <c r="C474" s="7"/>
      <c r="D474" s="7"/>
      <c r="E474" s="7"/>
      <c r="F474" s="29"/>
      <c r="G474" s="30"/>
      <c r="H474" s="30"/>
      <c r="I474" s="31"/>
      <c r="J474" s="32"/>
    </row>
    <row r="475" spans="1:10" ht="12.75" x14ac:dyDescent="0.2">
      <c r="A475" s="7"/>
      <c r="B475" s="7"/>
      <c r="C475" s="7"/>
      <c r="D475" s="7"/>
      <c r="E475" s="7"/>
      <c r="F475" s="29"/>
      <c r="G475" s="30"/>
      <c r="H475" s="30"/>
      <c r="I475" s="31"/>
      <c r="J475" s="32"/>
    </row>
    <row r="476" spans="1:10" ht="12.75" x14ac:dyDescent="0.2">
      <c r="A476" s="7"/>
      <c r="B476" s="7"/>
      <c r="C476" s="7"/>
      <c r="D476" s="7"/>
      <c r="E476" s="7"/>
      <c r="F476" s="29"/>
      <c r="G476" s="30"/>
      <c r="H476" s="30"/>
      <c r="I476" s="31"/>
      <c r="J476" s="32"/>
    </row>
    <row r="477" spans="1:10" ht="12.75" x14ac:dyDescent="0.2">
      <c r="A477" s="7"/>
      <c r="B477" s="7"/>
      <c r="C477" s="7"/>
      <c r="D477" s="7"/>
      <c r="E477" s="7"/>
      <c r="F477" s="29"/>
      <c r="G477" s="30"/>
      <c r="H477" s="30"/>
      <c r="I477" s="31"/>
      <c r="J477" s="32"/>
    </row>
    <row r="478" spans="1:10" ht="12.75" x14ac:dyDescent="0.2">
      <c r="A478" s="7"/>
      <c r="B478" s="7"/>
      <c r="C478" s="7"/>
      <c r="D478" s="7"/>
      <c r="E478" s="7"/>
      <c r="F478" s="29"/>
      <c r="G478" s="30"/>
      <c r="H478" s="30"/>
      <c r="I478" s="31"/>
      <c r="J478" s="32"/>
    </row>
    <row r="479" spans="1:10" ht="12.75" x14ac:dyDescent="0.2">
      <c r="A479" s="7"/>
      <c r="B479" s="7"/>
      <c r="C479" s="7"/>
      <c r="D479" s="7"/>
      <c r="E479" s="7"/>
      <c r="F479" s="29"/>
      <c r="G479" s="30"/>
      <c r="H479" s="30"/>
      <c r="I479" s="31"/>
      <c r="J479" s="32"/>
    </row>
    <row r="480" spans="1:10" ht="12.75" x14ac:dyDescent="0.2">
      <c r="A480" s="7"/>
      <c r="B480" s="7"/>
      <c r="C480" s="7"/>
      <c r="D480" s="7"/>
      <c r="E480" s="7"/>
      <c r="F480" s="29"/>
      <c r="G480" s="30"/>
      <c r="H480" s="30"/>
      <c r="I480" s="31"/>
      <c r="J480" s="32"/>
    </row>
    <row r="481" spans="1:10" ht="12.75" x14ac:dyDescent="0.2">
      <c r="A481" s="7"/>
      <c r="B481" s="7"/>
      <c r="C481" s="7"/>
      <c r="D481" s="7"/>
      <c r="E481" s="7"/>
      <c r="F481" s="29"/>
      <c r="G481" s="30"/>
      <c r="H481" s="30"/>
      <c r="I481" s="31"/>
      <c r="J481" s="32"/>
    </row>
    <row r="482" spans="1:10" ht="12.75" x14ac:dyDescent="0.2">
      <c r="A482" s="7"/>
      <c r="B482" s="7"/>
      <c r="C482" s="7"/>
      <c r="D482" s="7"/>
      <c r="E482" s="7"/>
      <c r="F482" s="29"/>
      <c r="G482" s="30"/>
      <c r="H482" s="30"/>
      <c r="I482" s="31"/>
      <c r="J482" s="32"/>
    </row>
    <row r="483" spans="1:10" ht="12.75" x14ac:dyDescent="0.2">
      <c r="A483" s="7"/>
      <c r="B483" s="7"/>
      <c r="C483" s="7"/>
      <c r="D483" s="7"/>
      <c r="E483" s="7"/>
      <c r="F483" s="29"/>
      <c r="G483" s="30"/>
      <c r="H483" s="30"/>
      <c r="I483" s="31"/>
      <c r="J483" s="32"/>
    </row>
    <row r="484" spans="1:10" ht="12.75" x14ac:dyDescent="0.2">
      <c r="A484" s="7"/>
      <c r="B484" s="7"/>
      <c r="C484" s="7"/>
      <c r="D484" s="7"/>
      <c r="E484" s="7"/>
      <c r="F484" s="29"/>
      <c r="G484" s="30"/>
      <c r="H484" s="30"/>
      <c r="I484" s="31"/>
      <c r="J484" s="32"/>
    </row>
    <row r="485" spans="1:10" ht="12.75" x14ac:dyDescent="0.2">
      <c r="A485" s="7"/>
      <c r="B485" s="7"/>
      <c r="C485" s="7"/>
      <c r="D485" s="7"/>
      <c r="E485" s="7"/>
      <c r="F485" s="29"/>
      <c r="G485" s="30"/>
      <c r="H485" s="30"/>
      <c r="I485" s="31"/>
      <c r="J485" s="32"/>
    </row>
    <row r="486" spans="1:10" ht="12.75" x14ac:dyDescent="0.2">
      <c r="A486" s="7"/>
      <c r="B486" s="7"/>
      <c r="C486" s="7"/>
      <c r="D486" s="7"/>
      <c r="E486" s="7"/>
      <c r="F486" s="29"/>
      <c r="G486" s="30"/>
      <c r="H486" s="30"/>
      <c r="I486" s="31"/>
      <c r="J486" s="32"/>
    </row>
    <row r="487" spans="1:10" ht="12.75" x14ac:dyDescent="0.2">
      <c r="A487" s="7"/>
      <c r="B487" s="7"/>
      <c r="C487" s="7"/>
      <c r="D487" s="7"/>
      <c r="E487" s="7"/>
      <c r="F487" s="29"/>
      <c r="G487" s="30"/>
      <c r="H487" s="30"/>
      <c r="I487" s="31"/>
      <c r="J487" s="32"/>
    </row>
    <row r="488" spans="1:10" ht="12.75" x14ac:dyDescent="0.2">
      <c r="A488" s="7"/>
      <c r="B488" s="7"/>
      <c r="C488" s="7"/>
      <c r="D488" s="7"/>
      <c r="E488" s="7"/>
      <c r="F488" s="29"/>
      <c r="G488" s="30"/>
      <c r="H488" s="30"/>
      <c r="I488" s="31"/>
      <c r="J488" s="32"/>
    </row>
    <row r="489" spans="1:10" ht="12.75" x14ac:dyDescent="0.2">
      <c r="A489" s="7"/>
      <c r="B489" s="7"/>
      <c r="C489" s="7"/>
      <c r="D489" s="7"/>
      <c r="E489" s="7"/>
      <c r="F489" s="29"/>
      <c r="G489" s="30"/>
      <c r="H489" s="30"/>
      <c r="I489" s="31"/>
      <c r="J489" s="32"/>
    </row>
    <row r="490" spans="1:10" ht="12.75" x14ac:dyDescent="0.2">
      <c r="A490" s="7"/>
      <c r="B490" s="7"/>
      <c r="C490" s="7"/>
      <c r="D490" s="7"/>
      <c r="E490" s="7"/>
      <c r="F490" s="29"/>
      <c r="G490" s="30"/>
      <c r="H490" s="30"/>
      <c r="I490" s="31"/>
      <c r="J490" s="32"/>
    </row>
    <row r="491" spans="1:10" ht="12.75" x14ac:dyDescent="0.2">
      <c r="A491" s="7"/>
      <c r="B491" s="7"/>
      <c r="C491" s="7"/>
      <c r="D491" s="7"/>
      <c r="E491" s="7"/>
      <c r="F491" s="29"/>
      <c r="G491" s="30"/>
      <c r="H491" s="30"/>
      <c r="I491" s="31"/>
      <c r="J491" s="32"/>
    </row>
    <row r="492" spans="1:10" ht="12.75" x14ac:dyDescent="0.2">
      <c r="A492" s="7"/>
      <c r="B492" s="7"/>
      <c r="C492" s="7"/>
      <c r="D492" s="7"/>
      <c r="E492" s="7"/>
      <c r="F492" s="29"/>
      <c r="G492" s="30"/>
      <c r="H492" s="30"/>
      <c r="I492" s="31"/>
      <c r="J492" s="32"/>
    </row>
    <row r="493" spans="1:10" ht="12.75" x14ac:dyDescent="0.2">
      <c r="A493" s="7"/>
      <c r="B493" s="7"/>
      <c r="C493" s="7"/>
      <c r="D493" s="7"/>
      <c r="E493" s="7"/>
      <c r="F493" s="29"/>
      <c r="G493" s="30"/>
      <c r="H493" s="30"/>
      <c r="I493" s="31"/>
      <c r="J493" s="32"/>
    </row>
    <row r="494" spans="1:10" ht="12.75" x14ac:dyDescent="0.2">
      <c r="A494" s="7"/>
      <c r="B494" s="7"/>
      <c r="C494" s="7"/>
      <c r="D494" s="7"/>
      <c r="E494" s="7"/>
      <c r="F494" s="29"/>
      <c r="G494" s="30"/>
      <c r="H494" s="30"/>
      <c r="I494" s="31"/>
      <c r="J494" s="32"/>
    </row>
    <row r="495" spans="1:10" ht="12.75" x14ac:dyDescent="0.2">
      <c r="A495" s="7"/>
      <c r="B495" s="7"/>
      <c r="C495" s="7"/>
      <c r="D495" s="7"/>
      <c r="E495" s="7"/>
      <c r="F495" s="29"/>
      <c r="G495" s="30"/>
      <c r="H495" s="30"/>
      <c r="I495" s="31"/>
      <c r="J495" s="32"/>
    </row>
    <row r="496" spans="1:10" ht="12.75" x14ac:dyDescent="0.2">
      <c r="A496" s="7"/>
      <c r="B496" s="7"/>
      <c r="C496" s="7"/>
      <c r="D496" s="7"/>
      <c r="E496" s="7"/>
      <c r="F496" s="29"/>
      <c r="G496" s="30"/>
      <c r="H496" s="30"/>
      <c r="I496" s="31"/>
      <c r="J496" s="32"/>
    </row>
    <row r="497" spans="1:10" ht="12.75" x14ac:dyDescent="0.2">
      <c r="A497" s="7"/>
      <c r="B497" s="7"/>
      <c r="C497" s="7"/>
      <c r="D497" s="7"/>
      <c r="E497" s="7"/>
      <c r="F497" s="29"/>
      <c r="G497" s="30"/>
      <c r="H497" s="30"/>
      <c r="I497" s="31"/>
      <c r="J497" s="32"/>
    </row>
    <row r="498" spans="1:10" ht="12.75" x14ac:dyDescent="0.2">
      <c r="A498" s="7"/>
      <c r="B498" s="7"/>
      <c r="C498" s="7"/>
      <c r="D498" s="7"/>
      <c r="E498" s="7"/>
      <c r="F498" s="29"/>
      <c r="G498" s="30"/>
      <c r="H498" s="30"/>
      <c r="I498" s="31"/>
      <c r="J498" s="32"/>
    </row>
    <row r="499" spans="1:10" ht="12.75" x14ac:dyDescent="0.2">
      <c r="A499" s="7"/>
      <c r="B499" s="7"/>
      <c r="C499" s="7"/>
      <c r="D499" s="7"/>
      <c r="E499" s="7"/>
      <c r="F499" s="29"/>
      <c r="G499" s="30"/>
      <c r="H499" s="30"/>
      <c r="I499" s="31"/>
      <c r="J499" s="32"/>
    </row>
    <row r="500" spans="1:10" ht="12.75" x14ac:dyDescent="0.2">
      <c r="A500" s="7"/>
      <c r="B500" s="7"/>
      <c r="C500" s="7"/>
      <c r="D500" s="7"/>
      <c r="E500" s="7"/>
      <c r="F500" s="29"/>
      <c r="G500" s="30"/>
      <c r="H500" s="30"/>
      <c r="I500" s="31"/>
      <c r="J500" s="32"/>
    </row>
    <row r="501" spans="1:10" ht="12.75" x14ac:dyDescent="0.2">
      <c r="A501" s="7"/>
      <c r="B501" s="7"/>
      <c r="C501" s="7"/>
      <c r="D501" s="7"/>
      <c r="E501" s="7"/>
      <c r="F501" s="29"/>
      <c r="G501" s="30"/>
      <c r="H501" s="30"/>
      <c r="I501" s="31"/>
      <c r="J501" s="32"/>
    </row>
    <row r="502" spans="1:10" ht="12.75" x14ac:dyDescent="0.2">
      <c r="A502" s="7"/>
      <c r="B502" s="7"/>
      <c r="C502" s="7"/>
      <c r="D502" s="7"/>
      <c r="E502" s="7"/>
      <c r="F502" s="29"/>
      <c r="G502" s="30"/>
      <c r="H502" s="30"/>
      <c r="I502" s="31"/>
      <c r="J502" s="32"/>
    </row>
    <row r="503" spans="1:10" ht="12.75" x14ac:dyDescent="0.2">
      <c r="A503" s="7"/>
      <c r="B503" s="7"/>
      <c r="C503" s="7"/>
      <c r="D503" s="7"/>
      <c r="E503" s="7"/>
      <c r="F503" s="29"/>
      <c r="G503" s="30"/>
      <c r="H503" s="30"/>
      <c r="I503" s="31"/>
      <c r="J503" s="32"/>
    </row>
    <row r="504" spans="1:10" ht="12.75" x14ac:dyDescent="0.2">
      <c r="A504" s="7"/>
      <c r="B504" s="7"/>
      <c r="C504" s="7"/>
      <c r="D504" s="7"/>
      <c r="E504" s="7"/>
      <c r="F504" s="29"/>
      <c r="G504" s="30"/>
      <c r="H504" s="30"/>
      <c r="I504" s="31"/>
      <c r="J504" s="32"/>
    </row>
    <row r="505" spans="1:10" ht="12.75" x14ac:dyDescent="0.2">
      <c r="A505" s="7"/>
      <c r="B505" s="7"/>
      <c r="C505" s="7"/>
      <c r="D505" s="7"/>
      <c r="E505" s="7"/>
      <c r="F505" s="29"/>
      <c r="G505" s="30"/>
      <c r="H505" s="30"/>
      <c r="I505" s="31"/>
      <c r="J505" s="32"/>
    </row>
    <row r="506" spans="1:10" ht="12.75" x14ac:dyDescent="0.2">
      <c r="A506" s="7"/>
      <c r="B506" s="7"/>
      <c r="C506" s="7"/>
      <c r="D506" s="7"/>
      <c r="E506" s="7"/>
      <c r="F506" s="29"/>
      <c r="G506" s="30"/>
      <c r="H506" s="30"/>
      <c r="I506" s="31"/>
      <c r="J506" s="32"/>
    </row>
    <row r="507" spans="1:10" ht="12.75" x14ac:dyDescent="0.2">
      <c r="A507" s="7"/>
      <c r="B507" s="7"/>
      <c r="C507" s="7"/>
      <c r="D507" s="7"/>
      <c r="E507" s="7"/>
      <c r="F507" s="29"/>
      <c r="G507" s="30"/>
      <c r="H507" s="30"/>
      <c r="I507" s="31"/>
      <c r="J507" s="32"/>
    </row>
    <row r="508" spans="1:10" ht="12.75" x14ac:dyDescent="0.2">
      <c r="A508" s="7"/>
      <c r="B508" s="7"/>
      <c r="C508" s="7"/>
      <c r="D508" s="7"/>
      <c r="E508" s="7"/>
      <c r="F508" s="29"/>
      <c r="G508" s="30"/>
      <c r="H508" s="30"/>
      <c r="I508" s="31"/>
      <c r="J508" s="32"/>
    </row>
    <row r="509" spans="1:10" ht="12.75" x14ac:dyDescent="0.2">
      <c r="A509" s="7"/>
      <c r="B509" s="7"/>
      <c r="C509" s="7"/>
      <c r="D509" s="7"/>
      <c r="E509" s="7"/>
      <c r="F509" s="29"/>
      <c r="G509" s="30"/>
      <c r="H509" s="30"/>
      <c r="I509" s="31"/>
      <c r="J509" s="32"/>
    </row>
    <row r="510" spans="1:10" ht="12.75" x14ac:dyDescent="0.2">
      <c r="A510" s="7"/>
      <c r="B510" s="7"/>
      <c r="C510" s="7"/>
      <c r="D510" s="7"/>
      <c r="E510" s="7"/>
      <c r="F510" s="29"/>
      <c r="G510" s="30"/>
      <c r="H510" s="30"/>
      <c r="I510" s="31"/>
      <c r="J510" s="32"/>
    </row>
    <row r="511" spans="1:10" ht="12.75" x14ac:dyDescent="0.2">
      <c r="A511" s="7"/>
      <c r="B511" s="7"/>
      <c r="C511" s="7"/>
      <c r="D511" s="7"/>
      <c r="E511" s="7"/>
      <c r="F511" s="29"/>
      <c r="G511" s="30"/>
      <c r="H511" s="30"/>
      <c r="I511" s="31"/>
      <c r="J511" s="32"/>
    </row>
    <row r="512" spans="1:10" ht="12.75" x14ac:dyDescent="0.2">
      <c r="A512" s="7"/>
      <c r="B512" s="7"/>
      <c r="C512" s="7"/>
      <c r="D512" s="7"/>
      <c r="E512" s="7"/>
      <c r="F512" s="29"/>
      <c r="G512" s="30"/>
      <c r="H512" s="30"/>
      <c r="I512" s="31"/>
      <c r="J512" s="32"/>
    </row>
    <row r="513" spans="1:10" ht="12.75" x14ac:dyDescent="0.2">
      <c r="A513" s="7"/>
      <c r="B513" s="7"/>
      <c r="C513" s="7"/>
      <c r="D513" s="7"/>
      <c r="E513" s="7"/>
      <c r="F513" s="29"/>
      <c r="G513" s="30"/>
      <c r="H513" s="30"/>
      <c r="I513" s="31"/>
      <c r="J513" s="32"/>
    </row>
    <row r="514" spans="1:10" ht="12.75" x14ac:dyDescent="0.2">
      <c r="A514" s="7"/>
      <c r="B514" s="7"/>
      <c r="C514" s="7"/>
      <c r="D514" s="7"/>
      <c r="E514" s="7"/>
      <c r="F514" s="29"/>
      <c r="G514" s="30"/>
      <c r="H514" s="30"/>
      <c r="I514" s="31"/>
      <c r="J514" s="32"/>
    </row>
    <row r="515" spans="1:10" ht="12.75" x14ac:dyDescent="0.2">
      <c r="A515" s="7"/>
      <c r="B515" s="7"/>
      <c r="C515" s="7"/>
      <c r="D515" s="7"/>
      <c r="E515" s="7"/>
      <c r="F515" s="29"/>
      <c r="G515" s="30"/>
      <c r="H515" s="30"/>
      <c r="I515" s="31"/>
      <c r="J515" s="32"/>
    </row>
    <row r="516" spans="1:10" ht="12.75" x14ac:dyDescent="0.2">
      <c r="A516" s="7"/>
      <c r="B516" s="7"/>
      <c r="C516" s="7"/>
      <c r="D516" s="7"/>
      <c r="E516" s="7"/>
      <c r="F516" s="29"/>
      <c r="G516" s="30"/>
      <c r="H516" s="30"/>
      <c r="I516" s="31"/>
      <c r="J516" s="32"/>
    </row>
    <row r="517" spans="1:10" ht="12.75" x14ac:dyDescent="0.2">
      <c r="A517" s="7"/>
      <c r="B517" s="7"/>
      <c r="C517" s="7"/>
      <c r="D517" s="7"/>
      <c r="E517" s="7"/>
      <c r="F517" s="29"/>
      <c r="G517" s="30"/>
      <c r="H517" s="30"/>
      <c r="I517" s="31"/>
      <c r="J517" s="32"/>
    </row>
    <row r="518" spans="1:10" ht="12.75" x14ac:dyDescent="0.2">
      <c r="A518" s="7"/>
      <c r="B518" s="7"/>
      <c r="C518" s="7"/>
      <c r="D518" s="7"/>
      <c r="E518" s="7"/>
      <c r="F518" s="29"/>
      <c r="G518" s="30"/>
      <c r="H518" s="30"/>
      <c r="I518" s="31"/>
      <c r="J518" s="32"/>
    </row>
    <row r="519" spans="1:10" ht="12.75" x14ac:dyDescent="0.2">
      <c r="A519" s="7"/>
      <c r="B519" s="7"/>
      <c r="C519" s="7"/>
      <c r="D519" s="7"/>
      <c r="E519" s="7"/>
      <c r="F519" s="29"/>
      <c r="G519" s="30"/>
      <c r="H519" s="30"/>
      <c r="I519" s="31"/>
      <c r="J519" s="32"/>
    </row>
    <row r="520" spans="1:10" ht="12.75" x14ac:dyDescent="0.2">
      <c r="A520" s="7"/>
      <c r="B520" s="7"/>
      <c r="C520" s="7"/>
      <c r="D520" s="7"/>
      <c r="E520" s="7"/>
      <c r="F520" s="29"/>
      <c r="G520" s="30"/>
      <c r="H520" s="30"/>
      <c r="I520" s="31"/>
      <c r="J520" s="32"/>
    </row>
    <row r="521" spans="1:10" ht="12.75" x14ac:dyDescent="0.2">
      <c r="A521" s="7"/>
      <c r="B521" s="7"/>
      <c r="C521" s="7"/>
      <c r="D521" s="7"/>
      <c r="E521" s="7"/>
      <c r="F521" s="29"/>
      <c r="G521" s="30"/>
      <c r="H521" s="30"/>
      <c r="I521" s="31"/>
      <c r="J521" s="32"/>
    </row>
    <row r="522" spans="1:10" ht="12.75" x14ac:dyDescent="0.2">
      <c r="A522" s="7"/>
      <c r="B522" s="7"/>
      <c r="C522" s="7"/>
      <c r="D522" s="7"/>
      <c r="E522" s="7"/>
      <c r="F522" s="29"/>
      <c r="G522" s="30"/>
      <c r="H522" s="30"/>
      <c r="I522" s="31"/>
      <c r="J522" s="32"/>
    </row>
    <row r="523" spans="1:10" ht="12.75" x14ac:dyDescent="0.2">
      <c r="A523" s="7"/>
      <c r="B523" s="7"/>
      <c r="C523" s="7"/>
      <c r="D523" s="7"/>
      <c r="E523" s="7"/>
      <c r="F523" s="29"/>
      <c r="G523" s="30"/>
      <c r="H523" s="30"/>
      <c r="I523" s="31"/>
      <c r="J523" s="32"/>
    </row>
    <row r="524" spans="1:10" ht="12.75" x14ac:dyDescent="0.2">
      <c r="A524" s="7"/>
      <c r="B524" s="7"/>
      <c r="C524" s="7"/>
      <c r="D524" s="7"/>
      <c r="E524" s="7"/>
      <c r="F524" s="29"/>
      <c r="G524" s="30"/>
      <c r="H524" s="30"/>
      <c r="I524" s="31"/>
      <c r="J524" s="32"/>
    </row>
    <row r="525" spans="1:10" ht="12.75" x14ac:dyDescent="0.2">
      <c r="A525" s="7"/>
      <c r="B525" s="7"/>
      <c r="C525" s="7"/>
      <c r="D525" s="7"/>
      <c r="E525" s="7"/>
      <c r="F525" s="29"/>
      <c r="G525" s="30"/>
      <c r="H525" s="30"/>
      <c r="I525" s="31"/>
      <c r="J525" s="32"/>
    </row>
    <row r="526" spans="1:10" ht="12.75" x14ac:dyDescent="0.2">
      <c r="A526" s="7"/>
      <c r="B526" s="7"/>
      <c r="C526" s="7"/>
      <c r="D526" s="7"/>
      <c r="E526" s="7"/>
      <c r="F526" s="29"/>
      <c r="G526" s="30"/>
      <c r="H526" s="30"/>
      <c r="I526" s="31"/>
      <c r="J526" s="32"/>
    </row>
    <row r="527" spans="1:10" ht="12.75" x14ac:dyDescent="0.2">
      <c r="A527" s="7"/>
      <c r="B527" s="7"/>
      <c r="C527" s="7"/>
      <c r="D527" s="7"/>
      <c r="E527" s="7"/>
      <c r="F527" s="29"/>
      <c r="G527" s="30"/>
      <c r="H527" s="30"/>
      <c r="I527" s="31"/>
      <c r="J527" s="32"/>
    </row>
    <row r="528" spans="1:10" ht="12.75" x14ac:dyDescent="0.2">
      <c r="A528" s="7"/>
      <c r="B528" s="7"/>
      <c r="C528" s="7"/>
      <c r="D528" s="7"/>
      <c r="E528" s="7"/>
      <c r="F528" s="29"/>
      <c r="G528" s="30"/>
      <c r="H528" s="30"/>
      <c r="I528" s="31"/>
      <c r="J528" s="32"/>
    </row>
    <row r="529" spans="1:10" ht="12.75" x14ac:dyDescent="0.2">
      <c r="A529" s="7"/>
      <c r="B529" s="7"/>
      <c r="C529" s="7"/>
      <c r="D529" s="7"/>
      <c r="E529" s="7"/>
      <c r="F529" s="29"/>
      <c r="G529" s="30"/>
      <c r="H529" s="30"/>
      <c r="I529" s="31"/>
      <c r="J529" s="32"/>
    </row>
    <row r="530" spans="1:10" ht="12.75" x14ac:dyDescent="0.2">
      <c r="A530" s="7"/>
      <c r="B530" s="7"/>
      <c r="C530" s="7"/>
      <c r="D530" s="7"/>
      <c r="E530" s="7"/>
      <c r="F530" s="29"/>
      <c r="G530" s="30"/>
      <c r="H530" s="30"/>
      <c r="I530" s="31"/>
      <c r="J530" s="32"/>
    </row>
    <row r="531" spans="1:10" ht="12.75" x14ac:dyDescent="0.2">
      <c r="A531" s="7"/>
      <c r="B531" s="7"/>
      <c r="C531" s="7"/>
      <c r="D531" s="7"/>
      <c r="E531" s="7"/>
      <c r="F531" s="29"/>
      <c r="G531" s="30"/>
      <c r="H531" s="30"/>
      <c r="I531" s="31"/>
      <c r="J531" s="32"/>
    </row>
    <row r="532" spans="1:10" ht="12.75" x14ac:dyDescent="0.2">
      <c r="A532" s="7"/>
      <c r="B532" s="7"/>
      <c r="C532" s="7"/>
      <c r="D532" s="7"/>
      <c r="E532" s="7"/>
      <c r="F532" s="29"/>
      <c r="G532" s="30"/>
      <c r="H532" s="30"/>
      <c r="I532" s="31"/>
      <c r="J532" s="32"/>
    </row>
    <row r="533" spans="1:10" ht="12.75" x14ac:dyDescent="0.2">
      <c r="A533" s="7"/>
      <c r="B533" s="7"/>
      <c r="C533" s="7"/>
      <c r="D533" s="7"/>
      <c r="E533" s="7"/>
      <c r="F533" s="29"/>
      <c r="G533" s="30"/>
      <c r="H533" s="30"/>
      <c r="I533" s="31"/>
      <c r="J533" s="32"/>
    </row>
    <row r="534" spans="1:10" ht="12.75" x14ac:dyDescent="0.2">
      <c r="A534" s="7"/>
      <c r="B534" s="7"/>
      <c r="C534" s="7"/>
      <c r="D534" s="7"/>
      <c r="E534" s="7"/>
      <c r="F534" s="29"/>
      <c r="G534" s="30"/>
      <c r="H534" s="30"/>
      <c r="I534" s="31"/>
      <c r="J534" s="32"/>
    </row>
    <row r="535" spans="1:10" ht="12.75" x14ac:dyDescent="0.2">
      <c r="A535" s="7"/>
      <c r="B535" s="7"/>
      <c r="C535" s="7"/>
      <c r="D535" s="7"/>
      <c r="E535" s="7"/>
      <c r="F535" s="29"/>
      <c r="G535" s="30"/>
      <c r="H535" s="30"/>
      <c r="I535" s="31"/>
      <c r="J535" s="32"/>
    </row>
    <row r="536" spans="1:10" ht="12.75" x14ac:dyDescent="0.2">
      <c r="A536" s="7"/>
      <c r="B536" s="7"/>
      <c r="C536" s="7"/>
      <c r="D536" s="7"/>
      <c r="E536" s="7"/>
      <c r="F536" s="29"/>
      <c r="G536" s="30"/>
      <c r="H536" s="30"/>
      <c r="I536" s="31"/>
      <c r="J536" s="32"/>
    </row>
    <row r="537" spans="1:10" ht="12.75" x14ac:dyDescent="0.2">
      <c r="A537" s="7"/>
      <c r="B537" s="7"/>
      <c r="C537" s="7"/>
      <c r="D537" s="7"/>
      <c r="E537" s="7"/>
      <c r="F537" s="29"/>
      <c r="G537" s="30"/>
      <c r="H537" s="30"/>
      <c r="I537" s="31"/>
      <c r="J537" s="32"/>
    </row>
    <row r="538" spans="1:10" ht="12.75" x14ac:dyDescent="0.2">
      <c r="A538" s="7"/>
      <c r="B538" s="7"/>
      <c r="C538" s="7"/>
      <c r="D538" s="7"/>
      <c r="E538" s="7"/>
      <c r="F538" s="29"/>
      <c r="G538" s="30"/>
      <c r="H538" s="30"/>
      <c r="I538" s="31"/>
      <c r="J538" s="32"/>
    </row>
    <row r="539" spans="1:10" ht="12.75" x14ac:dyDescent="0.2">
      <c r="A539" s="7"/>
      <c r="B539" s="7"/>
      <c r="C539" s="7"/>
      <c r="D539" s="7"/>
      <c r="E539" s="7"/>
      <c r="F539" s="29"/>
      <c r="G539" s="30"/>
      <c r="H539" s="30"/>
      <c r="I539" s="31"/>
      <c r="J539" s="32"/>
    </row>
    <row r="540" spans="1:10" ht="12.75" x14ac:dyDescent="0.2">
      <c r="A540" s="7"/>
      <c r="B540" s="7"/>
      <c r="C540" s="7"/>
      <c r="D540" s="7"/>
      <c r="E540" s="7"/>
      <c r="F540" s="29"/>
      <c r="G540" s="30"/>
      <c r="H540" s="30"/>
      <c r="I540" s="31"/>
      <c r="J540" s="32"/>
    </row>
    <row r="541" spans="1:10" ht="12.75" x14ac:dyDescent="0.2">
      <c r="A541" s="7"/>
      <c r="B541" s="7"/>
      <c r="C541" s="7"/>
      <c r="D541" s="7"/>
      <c r="E541" s="7"/>
      <c r="F541" s="29"/>
      <c r="G541" s="30"/>
      <c r="H541" s="30"/>
      <c r="I541" s="31"/>
      <c r="J541" s="32"/>
    </row>
    <row r="542" spans="1:10" ht="12.75" x14ac:dyDescent="0.2">
      <c r="A542" s="7"/>
      <c r="B542" s="7"/>
      <c r="C542" s="7"/>
      <c r="D542" s="7"/>
      <c r="E542" s="7"/>
      <c r="F542" s="29"/>
      <c r="G542" s="30"/>
      <c r="H542" s="30"/>
      <c r="I542" s="31"/>
      <c r="J542" s="32"/>
    </row>
    <row r="543" spans="1:10" ht="12.75" x14ac:dyDescent="0.2">
      <c r="A543" s="7"/>
      <c r="B543" s="7"/>
      <c r="C543" s="7"/>
      <c r="D543" s="7"/>
      <c r="E543" s="7"/>
      <c r="F543" s="29"/>
      <c r="G543" s="30"/>
      <c r="H543" s="30"/>
      <c r="I543" s="31"/>
      <c r="J543" s="32"/>
    </row>
    <row r="544" spans="1:10" ht="12.75" x14ac:dyDescent="0.2">
      <c r="A544" s="7"/>
      <c r="B544" s="7"/>
      <c r="C544" s="7"/>
      <c r="D544" s="7"/>
      <c r="E544" s="7"/>
      <c r="F544" s="29"/>
      <c r="G544" s="30"/>
      <c r="H544" s="30"/>
      <c r="I544" s="31"/>
      <c r="J544" s="32"/>
    </row>
    <row r="545" spans="1:10" ht="12.75" x14ac:dyDescent="0.2">
      <c r="A545" s="7"/>
      <c r="B545" s="7"/>
      <c r="C545" s="7"/>
      <c r="D545" s="7"/>
      <c r="E545" s="7"/>
      <c r="F545" s="29"/>
      <c r="G545" s="30"/>
      <c r="H545" s="30"/>
      <c r="I545" s="31"/>
      <c r="J545" s="32"/>
    </row>
    <row r="546" spans="1:10" ht="12.75" x14ac:dyDescent="0.2">
      <c r="A546" s="7"/>
      <c r="B546" s="7"/>
      <c r="C546" s="7"/>
      <c r="D546" s="7"/>
      <c r="E546" s="7"/>
      <c r="F546" s="29"/>
      <c r="G546" s="30"/>
      <c r="H546" s="30"/>
      <c r="I546" s="31"/>
      <c r="J546" s="32"/>
    </row>
    <row r="547" spans="1:10" ht="12.75" x14ac:dyDescent="0.2">
      <c r="A547" s="7"/>
      <c r="B547" s="7"/>
      <c r="C547" s="7"/>
      <c r="D547" s="7"/>
      <c r="E547" s="7"/>
      <c r="F547" s="29"/>
      <c r="G547" s="30"/>
      <c r="H547" s="30"/>
      <c r="I547" s="31"/>
      <c r="J547" s="32"/>
    </row>
    <row r="548" spans="1:10" ht="12.75" x14ac:dyDescent="0.2">
      <c r="A548" s="7"/>
      <c r="B548" s="7"/>
      <c r="C548" s="7"/>
      <c r="D548" s="7"/>
      <c r="E548" s="7"/>
      <c r="F548" s="29"/>
      <c r="G548" s="30"/>
      <c r="H548" s="30"/>
      <c r="I548" s="31"/>
      <c r="J548" s="32"/>
    </row>
    <row r="549" spans="1:10" ht="12.75" x14ac:dyDescent="0.2">
      <c r="A549" s="7"/>
      <c r="B549" s="7"/>
      <c r="C549" s="7"/>
      <c r="D549" s="7"/>
      <c r="E549" s="7"/>
      <c r="F549" s="29"/>
      <c r="G549" s="30"/>
      <c r="H549" s="30"/>
      <c r="I549" s="31"/>
      <c r="J549" s="32"/>
    </row>
    <row r="550" spans="1:10" ht="12.75" x14ac:dyDescent="0.2">
      <c r="A550" s="7"/>
      <c r="B550" s="7"/>
      <c r="C550" s="7"/>
      <c r="D550" s="7"/>
      <c r="E550" s="7"/>
      <c r="F550" s="29"/>
      <c r="G550" s="30"/>
      <c r="H550" s="30"/>
      <c r="I550" s="31"/>
      <c r="J550" s="32"/>
    </row>
    <row r="551" spans="1:10" ht="12.75" x14ac:dyDescent="0.2">
      <c r="A551" s="7"/>
      <c r="B551" s="7"/>
      <c r="C551" s="7"/>
      <c r="D551" s="7"/>
      <c r="E551" s="7"/>
      <c r="F551" s="29"/>
      <c r="G551" s="30"/>
      <c r="H551" s="30"/>
      <c r="I551" s="31"/>
      <c r="J551" s="32"/>
    </row>
    <row r="552" spans="1:10" ht="12.75" x14ac:dyDescent="0.2">
      <c r="A552" s="7"/>
      <c r="B552" s="7"/>
      <c r="C552" s="7"/>
      <c r="D552" s="7"/>
      <c r="E552" s="7"/>
      <c r="F552" s="29"/>
      <c r="G552" s="30"/>
      <c r="H552" s="30"/>
      <c r="I552" s="31"/>
      <c r="J552" s="32"/>
    </row>
    <row r="553" spans="1:10" ht="12.75" x14ac:dyDescent="0.2">
      <c r="A553" s="7"/>
      <c r="B553" s="7"/>
      <c r="C553" s="7"/>
      <c r="D553" s="7"/>
      <c r="E553" s="7"/>
      <c r="F553" s="29"/>
      <c r="G553" s="30"/>
      <c r="H553" s="30"/>
      <c r="I553" s="31"/>
      <c r="J553" s="32"/>
    </row>
    <row r="554" spans="1:10" ht="12.75" x14ac:dyDescent="0.2">
      <c r="A554" s="7"/>
      <c r="B554" s="7"/>
      <c r="C554" s="7"/>
      <c r="D554" s="7"/>
      <c r="E554" s="7"/>
      <c r="F554" s="29"/>
      <c r="G554" s="30"/>
      <c r="H554" s="30"/>
      <c r="I554" s="31"/>
      <c r="J554" s="32"/>
    </row>
    <row r="555" spans="1:10" ht="12.75" x14ac:dyDescent="0.2">
      <c r="A555" s="7"/>
      <c r="B555" s="7"/>
      <c r="C555" s="7"/>
      <c r="D555" s="7"/>
      <c r="E555" s="7"/>
      <c r="F555" s="29"/>
      <c r="G555" s="30"/>
      <c r="H555" s="30"/>
      <c r="I555" s="31"/>
      <c r="J555" s="32"/>
    </row>
    <row r="556" spans="1:10" ht="12.75" x14ac:dyDescent="0.2">
      <c r="A556" s="7"/>
      <c r="B556" s="7"/>
      <c r="C556" s="7"/>
      <c r="D556" s="7"/>
      <c r="E556" s="7"/>
      <c r="F556" s="29"/>
      <c r="G556" s="30"/>
      <c r="H556" s="30"/>
      <c r="I556" s="31"/>
      <c r="J556" s="32"/>
    </row>
    <row r="557" spans="1:10" ht="12.75" x14ac:dyDescent="0.2">
      <c r="A557" s="7"/>
      <c r="B557" s="7"/>
      <c r="C557" s="7"/>
      <c r="D557" s="7"/>
      <c r="E557" s="7"/>
      <c r="F557" s="29"/>
      <c r="G557" s="30"/>
      <c r="H557" s="30"/>
      <c r="I557" s="31"/>
      <c r="J557" s="32"/>
    </row>
    <row r="558" spans="1:10" ht="12.75" x14ac:dyDescent="0.2">
      <c r="A558" s="7"/>
      <c r="B558" s="7"/>
      <c r="C558" s="7"/>
      <c r="D558" s="7"/>
      <c r="E558" s="7"/>
      <c r="F558" s="29"/>
      <c r="G558" s="30"/>
      <c r="H558" s="30"/>
      <c r="I558" s="31"/>
      <c r="J558" s="32"/>
    </row>
    <row r="559" spans="1:10" ht="12.75" x14ac:dyDescent="0.2">
      <c r="A559" s="7"/>
      <c r="B559" s="7"/>
      <c r="C559" s="7"/>
      <c r="D559" s="7"/>
      <c r="E559" s="7"/>
      <c r="F559" s="29"/>
      <c r="G559" s="30"/>
      <c r="H559" s="30"/>
      <c r="I559" s="31"/>
      <c r="J559" s="32"/>
    </row>
    <row r="560" spans="1:10" ht="12.75" x14ac:dyDescent="0.2">
      <c r="A560" s="7"/>
      <c r="B560" s="7"/>
      <c r="C560" s="7"/>
      <c r="D560" s="7"/>
      <c r="E560" s="7"/>
      <c r="F560" s="29"/>
      <c r="G560" s="30"/>
      <c r="H560" s="30"/>
      <c r="I560" s="31"/>
      <c r="J560" s="32"/>
    </row>
    <row r="561" spans="1:10" ht="12.75" x14ac:dyDescent="0.2">
      <c r="A561" s="7"/>
      <c r="B561" s="7"/>
      <c r="C561" s="7"/>
      <c r="D561" s="7"/>
      <c r="E561" s="7"/>
      <c r="F561" s="29"/>
      <c r="G561" s="30"/>
      <c r="H561" s="30"/>
      <c r="I561" s="31"/>
      <c r="J561" s="32"/>
    </row>
    <row r="562" spans="1:10" ht="12.75" x14ac:dyDescent="0.2">
      <c r="A562" s="7"/>
      <c r="B562" s="7"/>
      <c r="C562" s="7"/>
      <c r="D562" s="7"/>
      <c r="E562" s="7"/>
      <c r="F562" s="29"/>
      <c r="G562" s="30"/>
      <c r="H562" s="30"/>
      <c r="I562" s="31"/>
      <c r="J562" s="32"/>
    </row>
    <row r="563" spans="1:10" ht="12.75" x14ac:dyDescent="0.2">
      <c r="A563" s="7"/>
      <c r="B563" s="7"/>
      <c r="C563" s="7"/>
      <c r="D563" s="7"/>
      <c r="E563" s="7"/>
      <c r="F563" s="29"/>
      <c r="G563" s="30"/>
      <c r="H563" s="30"/>
      <c r="I563" s="31"/>
      <c r="J563" s="32"/>
    </row>
    <row r="564" spans="1:10" ht="12.75" x14ac:dyDescent="0.2">
      <c r="A564" s="7"/>
      <c r="B564" s="7"/>
      <c r="C564" s="7"/>
      <c r="D564" s="7"/>
      <c r="E564" s="7"/>
      <c r="F564" s="29"/>
      <c r="G564" s="30"/>
      <c r="H564" s="30"/>
      <c r="I564" s="31"/>
      <c r="J564" s="32"/>
    </row>
    <row r="565" spans="1:10" ht="12.75" x14ac:dyDescent="0.2">
      <c r="A565" s="7"/>
      <c r="B565" s="7"/>
      <c r="C565" s="7"/>
      <c r="D565" s="7"/>
      <c r="E565" s="7"/>
      <c r="F565" s="29"/>
      <c r="G565" s="30"/>
      <c r="H565" s="30"/>
      <c r="I565" s="31"/>
      <c r="J565" s="32"/>
    </row>
    <row r="566" spans="1:10" ht="12.75" x14ac:dyDescent="0.2">
      <c r="A566" s="7"/>
      <c r="B566" s="7"/>
      <c r="C566" s="7"/>
      <c r="D566" s="7"/>
      <c r="E566" s="7"/>
      <c r="F566" s="29"/>
      <c r="G566" s="30"/>
      <c r="H566" s="30"/>
      <c r="I566" s="31"/>
      <c r="J566" s="32"/>
    </row>
    <row r="567" spans="1:10" ht="12.75" x14ac:dyDescent="0.2">
      <c r="A567" s="7"/>
      <c r="B567" s="7"/>
      <c r="C567" s="7"/>
      <c r="D567" s="7"/>
      <c r="E567" s="7"/>
      <c r="F567" s="29"/>
      <c r="G567" s="30"/>
      <c r="H567" s="30"/>
      <c r="I567" s="31"/>
      <c r="J567" s="32"/>
    </row>
    <row r="568" spans="1:10" ht="12.75" x14ac:dyDescent="0.2">
      <c r="A568" s="7"/>
      <c r="B568" s="7"/>
      <c r="C568" s="7"/>
      <c r="D568" s="7"/>
      <c r="E568" s="7"/>
      <c r="F568" s="29"/>
      <c r="G568" s="30"/>
      <c r="H568" s="30"/>
      <c r="I568" s="31"/>
      <c r="J568" s="32"/>
    </row>
    <row r="569" spans="1:10" ht="12.75" x14ac:dyDescent="0.2">
      <c r="A569" s="7"/>
      <c r="B569" s="7"/>
      <c r="C569" s="7"/>
      <c r="D569" s="7"/>
      <c r="E569" s="7"/>
      <c r="F569" s="29"/>
      <c r="G569" s="30"/>
      <c r="H569" s="30"/>
      <c r="I569" s="31"/>
      <c r="J569" s="32"/>
    </row>
    <row r="570" spans="1:10" ht="12.75" x14ac:dyDescent="0.2">
      <c r="A570" s="7"/>
      <c r="B570" s="7"/>
      <c r="C570" s="7"/>
      <c r="D570" s="7"/>
      <c r="E570" s="7"/>
      <c r="F570" s="29"/>
      <c r="G570" s="30"/>
      <c r="H570" s="30"/>
      <c r="I570" s="31"/>
      <c r="J570" s="32"/>
    </row>
    <row r="571" spans="1:10" ht="12.75" x14ac:dyDescent="0.2">
      <c r="A571" s="7"/>
      <c r="B571" s="7"/>
      <c r="C571" s="7"/>
      <c r="D571" s="7"/>
      <c r="E571" s="7"/>
      <c r="F571" s="29"/>
      <c r="G571" s="30"/>
      <c r="H571" s="30"/>
      <c r="I571" s="31"/>
      <c r="J571" s="32"/>
    </row>
    <row r="572" spans="1:10" ht="12.75" x14ac:dyDescent="0.2">
      <c r="A572" s="7"/>
      <c r="B572" s="7"/>
      <c r="C572" s="7"/>
      <c r="D572" s="7"/>
      <c r="E572" s="7"/>
      <c r="F572" s="29"/>
      <c r="G572" s="30"/>
      <c r="H572" s="30"/>
      <c r="I572" s="31"/>
      <c r="J572" s="32"/>
    </row>
    <row r="573" spans="1:10" ht="12.75" x14ac:dyDescent="0.2">
      <c r="A573" s="7"/>
      <c r="B573" s="7"/>
      <c r="C573" s="7"/>
      <c r="D573" s="7"/>
      <c r="E573" s="7"/>
      <c r="F573" s="29"/>
      <c r="G573" s="30"/>
      <c r="H573" s="30"/>
      <c r="I573" s="31"/>
      <c r="J573" s="32"/>
    </row>
    <row r="574" spans="1:10" ht="12.75" x14ac:dyDescent="0.2">
      <c r="A574" s="7"/>
      <c r="B574" s="7"/>
      <c r="C574" s="7"/>
      <c r="D574" s="7"/>
      <c r="E574" s="7"/>
      <c r="F574" s="29"/>
      <c r="G574" s="30"/>
      <c r="H574" s="30"/>
      <c r="I574" s="31"/>
      <c r="J574" s="32"/>
    </row>
    <row r="575" spans="1:10" ht="12.75" x14ac:dyDescent="0.2">
      <c r="A575" s="7"/>
      <c r="B575" s="7"/>
      <c r="C575" s="7"/>
      <c r="D575" s="7"/>
      <c r="E575" s="7"/>
      <c r="F575" s="29"/>
      <c r="G575" s="30"/>
      <c r="H575" s="30"/>
      <c r="I575" s="31"/>
      <c r="J575" s="32"/>
    </row>
    <row r="576" spans="1:10" ht="12.75" x14ac:dyDescent="0.2">
      <c r="A576" s="7"/>
      <c r="B576" s="7"/>
      <c r="C576" s="7"/>
      <c r="D576" s="7"/>
      <c r="E576" s="7"/>
      <c r="F576" s="29"/>
      <c r="G576" s="30"/>
      <c r="H576" s="30"/>
      <c r="I576" s="31"/>
      <c r="J576" s="32"/>
    </row>
    <row r="577" spans="1:10" ht="12.75" x14ac:dyDescent="0.2">
      <c r="A577" s="7"/>
      <c r="B577" s="7"/>
      <c r="C577" s="7"/>
      <c r="D577" s="7"/>
      <c r="E577" s="7"/>
      <c r="F577" s="29"/>
      <c r="G577" s="30"/>
      <c r="H577" s="30"/>
      <c r="I577" s="31"/>
      <c r="J577" s="32"/>
    </row>
    <row r="578" spans="1:10" ht="12.75" x14ac:dyDescent="0.2">
      <c r="A578" s="7"/>
      <c r="B578" s="7"/>
      <c r="C578" s="7"/>
      <c r="D578" s="7"/>
      <c r="E578" s="7"/>
      <c r="F578" s="29"/>
      <c r="G578" s="30"/>
      <c r="H578" s="30"/>
      <c r="I578" s="31"/>
      <c r="J578" s="32"/>
    </row>
    <row r="579" spans="1:10" ht="12.75" x14ac:dyDescent="0.2">
      <c r="A579" s="7"/>
      <c r="B579" s="7"/>
      <c r="C579" s="7"/>
      <c r="D579" s="7"/>
      <c r="E579" s="7"/>
      <c r="F579" s="29"/>
      <c r="G579" s="30"/>
      <c r="H579" s="30"/>
      <c r="I579" s="31"/>
      <c r="J579" s="32"/>
    </row>
    <row r="580" spans="1:10" ht="12.75" x14ac:dyDescent="0.2">
      <c r="A580" s="7"/>
      <c r="B580" s="7"/>
      <c r="C580" s="7"/>
      <c r="D580" s="7"/>
      <c r="E580" s="7"/>
      <c r="F580" s="29"/>
      <c r="G580" s="30"/>
      <c r="H580" s="30"/>
      <c r="I580" s="31"/>
      <c r="J580" s="32"/>
    </row>
    <row r="581" spans="1:10" ht="12.75" x14ac:dyDescent="0.2">
      <c r="A581" s="7"/>
      <c r="B581" s="7"/>
      <c r="C581" s="7"/>
      <c r="D581" s="7"/>
      <c r="E581" s="7"/>
      <c r="F581" s="29"/>
      <c r="G581" s="30"/>
      <c r="H581" s="30"/>
      <c r="I581" s="31"/>
      <c r="J581" s="32"/>
    </row>
    <row r="582" spans="1:10" ht="12.75" x14ac:dyDescent="0.2">
      <c r="A582" s="7"/>
      <c r="B582" s="7"/>
      <c r="C582" s="7"/>
      <c r="D582" s="7"/>
      <c r="E582" s="7"/>
      <c r="F582" s="29"/>
      <c r="G582" s="30"/>
      <c r="H582" s="30"/>
      <c r="I582" s="31"/>
      <c r="J582" s="32"/>
    </row>
    <row r="583" spans="1:10" ht="12.75" x14ac:dyDescent="0.2">
      <c r="A583" s="7"/>
      <c r="B583" s="7"/>
      <c r="C583" s="7"/>
      <c r="D583" s="7"/>
      <c r="E583" s="7"/>
      <c r="F583" s="29"/>
      <c r="G583" s="30"/>
      <c r="H583" s="30"/>
      <c r="I583" s="31"/>
      <c r="J583" s="32"/>
    </row>
    <row r="584" spans="1:10" ht="12.75" x14ac:dyDescent="0.2">
      <c r="A584" s="7"/>
      <c r="B584" s="7"/>
      <c r="C584" s="7"/>
      <c r="D584" s="7"/>
      <c r="E584" s="7"/>
      <c r="F584" s="29"/>
      <c r="G584" s="30"/>
      <c r="H584" s="30"/>
      <c r="I584" s="31"/>
      <c r="J584" s="32"/>
    </row>
    <row r="585" spans="1:10" ht="12.75" x14ac:dyDescent="0.2">
      <c r="A585" s="7"/>
      <c r="B585" s="7"/>
      <c r="C585" s="7"/>
      <c r="D585" s="7"/>
      <c r="E585" s="7"/>
      <c r="F585" s="29"/>
      <c r="G585" s="30"/>
      <c r="H585" s="30"/>
      <c r="I585" s="31"/>
      <c r="J585" s="32"/>
    </row>
    <row r="586" spans="1:10" ht="12.75" x14ac:dyDescent="0.2">
      <c r="A586" s="7"/>
      <c r="B586" s="7"/>
      <c r="C586" s="7"/>
      <c r="D586" s="7"/>
      <c r="E586" s="7"/>
      <c r="F586" s="29"/>
      <c r="G586" s="30"/>
      <c r="H586" s="30"/>
      <c r="I586" s="31"/>
      <c r="J586" s="32"/>
    </row>
    <row r="587" spans="1:10" ht="12.75" x14ac:dyDescent="0.2">
      <c r="A587" s="7"/>
      <c r="B587" s="7"/>
      <c r="C587" s="7"/>
      <c r="D587" s="7"/>
      <c r="E587" s="7"/>
      <c r="F587" s="29"/>
      <c r="G587" s="30"/>
      <c r="H587" s="30"/>
      <c r="I587" s="31"/>
      <c r="J587" s="32"/>
    </row>
    <row r="588" spans="1:10" ht="12.75" x14ac:dyDescent="0.2">
      <c r="A588" s="7"/>
      <c r="B588" s="7"/>
      <c r="C588" s="7"/>
      <c r="D588" s="7"/>
      <c r="E588" s="7"/>
      <c r="F588" s="29"/>
      <c r="G588" s="30"/>
      <c r="H588" s="30"/>
      <c r="I588" s="31"/>
      <c r="J588" s="32"/>
    </row>
    <row r="589" spans="1:10" ht="12.75" x14ac:dyDescent="0.2">
      <c r="A589" s="7"/>
      <c r="B589" s="7"/>
      <c r="C589" s="7"/>
      <c r="D589" s="7"/>
      <c r="E589" s="7"/>
      <c r="F589" s="29"/>
      <c r="G589" s="30"/>
      <c r="H589" s="30"/>
      <c r="I589" s="31"/>
      <c r="J589" s="32"/>
    </row>
    <row r="590" spans="1:10" ht="12.75" x14ac:dyDescent="0.2">
      <c r="A590" s="7"/>
      <c r="B590" s="7"/>
      <c r="C590" s="7"/>
      <c r="D590" s="7"/>
      <c r="E590" s="7"/>
      <c r="F590" s="29"/>
      <c r="G590" s="30"/>
      <c r="H590" s="30"/>
      <c r="I590" s="31"/>
      <c r="J590" s="32"/>
    </row>
    <row r="591" spans="1:10" ht="12.75" x14ac:dyDescent="0.2">
      <c r="A591" s="7"/>
      <c r="B591" s="7"/>
      <c r="C591" s="7"/>
      <c r="D591" s="7"/>
      <c r="E591" s="7"/>
      <c r="F591" s="29"/>
      <c r="G591" s="30"/>
      <c r="H591" s="30"/>
      <c r="I591" s="31"/>
      <c r="J591" s="32"/>
    </row>
    <row r="592" spans="1:10" ht="12.75" x14ac:dyDescent="0.2">
      <c r="A592" s="7"/>
      <c r="B592" s="7"/>
      <c r="C592" s="7"/>
      <c r="D592" s="7"/>
      <c r="E592" s="7"/>
      <c r="F592" s="29"/>
      <c r="G592" s="30"/>
      <c r="H592" s="30"/>
      <c r="I592" s="31"/>
      <c r="J592" s="32"/>
    </row>
    <row r="593" spans="1:10" ht="12.75" x14ac:dyDescent="0.2">
      <c r="A593" s="7"/>
      <c r="B593" s="7"/>
      <c r="C593" s="7"/>
      <c r="D593" s="7"/>
      <c r="E593" s="7"/>
      <c r="F593" s="29"/>
      <c r="G593" s="30"/>
      <c r="H593" s="30"/>
      <c r="I593" s="31"/>
      <c r="J593" s="32"/>
    </row>
    <row r="594" spans="1:10" ht="12.75" x14ac:dyDescent="0.2">
      <c r="A594" s="7"/>
      <c r="B594" s="7"/>
      <c r="C594" s="7"/>
      <c r="D594" s="7"/>
      <c r="E594" s="7"/>
      <c r="F594" s="29"/>
      <c r="G594" s="30"/>
      <c r="H594" s="30"/>
      <c r="I594" s="31"/>
      <c r="J594" s="32"/>
    </row>
    <row r="595" spans="1:10" ht="12.75" x14ac:dyDescent="0.2">
      <c r="A595" s="7"/>
      <c r="B595" s="7"/>
      <c r="C595" s="7"/>
      <c r="D595" s="7"/>
      <c r="E595" s="7"/>
      <c r="F595" s="29"/>
      <c r="G595" s="30"/>
      <c r="H595" s="30"/>
      <c r="I595" s="31"/>
      <c r="J595" s="32"/>
    </row>
    <row r="596" spans="1:10" ht="12.75" x14ac:dyDescent="0.2">
      <c r="A596" s="7"/>
      <c r="B596" s="7"/>
      <c r="C596" s="7"/>
      <c r="D596" s="7"/>
      <c r="E596" s="7"/>
      <c r="F596" s="29"/>
      <c r="G596" s="30"/>
      <c r="H596" s="30"/>
      <c r="I596" s="31"/>
      <c r="J596" s="32"/>
    </row>
    <row r="597" spans="1:10" ht="12.75" x14ac:dyDescent="0.2">
      <c r="A597" s="7"/>
      <c r="B597" s="7"/>
      <c r="C597" s="7"/>
      <c r="D597" s="7"/>
      <c r="E597" s="7"/>
      <c r="F597" s="29"/>
      <c r="G597" s="30"/>
      <c r="H597" s="30"/>
      <c r="I597" s="31"/>
      <c r="J597" s="32"/>
    </row>
    <row r="598" spans="1:10" ht="12.75" x14ac:dyDescent="0.2">
      <c r="A598" s="7"/>
      <c r="B598" s="7"/>
      <c r="C598" s="7"/>
      <c r="D598" s="7"/>
      <c r="E598" s="7"/>
      <c r="F598" s="29"/>
      <c r="G598" s="30"/>
      <c r="H598" s="30"/>
      <c r="I598" s="31"/>
      <c r="J598" s="32"/>
    </row>
    <row r="599" spans="1:10" ht="12.75" x14ac:dyDescent="0.2">
      <c r="A599" s="7"/>
      <c r="B599" s="7"/>
      <c r="C599" s="7"/>
      <c r="D599" s="7"/>
      <c r="E599" s="7"/>
      <c r="F599" s="29"/>
      <c r="G599" s="30"/>
      <c r="H599" s="30"/>
      <c r="I599" s="31"/>
      <c r="J599" s="32"/>
    </row>
    <row r="600" spans="1:10" ht="12.75" x14ac:dyDescent="0.2">
      <c r="A600" s="7"/>
      <c r="B600" s="7"/>
      <c r="C600" s="7"/>
      <c r="D600" s="7"/>
      <c r="E600" s="7"/>
      <c r="F600" s="29"/>
      <c r="G600" s="30"/>
      <c r="H600" s="30"/>
      <c r="I600" s="31"/>
      <c r="J600" s="32"/>
    </row>
    <row r="601" spans="1:10" ht="12.75" x14ac:dyDescent="0.2">
      <c r="A601" s="7"/>
      <c r="B601" s="7"/>
      <c r="C601" s="7"/>
      <c r="D601" s="7"/>
      <c r="E601" s="7"/>
      <c r="F601" s="29"/>
      <c r="G601" s="30"/>
      <c r="H601" s="30"/>
      <c r="I601" s="31"/>
      <c r="J601" s="32"/>
    </row>
    <row r="602" spans="1:10" ht="12.75" x14ac:dyDescent="0.2">
      <c r="A602" s="7"/>
      <c r="B602" s="7"/>
      <c r="C602" s="7"/>
      <c r="D602" s="7"/>
      <c r="E602" s="7"/>
      <c r="F602" s="29"/>
      <c r="G602" s="30"/>
      <c r="H602" s="30"/>
      <c r="I602" s="31"/>
      <c r="J602" s="32"/>
    </row>
    <row r="603" spans="1:10" ht="12.75" x14ac:dyDescent="0.2">
      <c r="A603" s="7"/>
      <c r="B603" s="7"/>
      <c r="C603" s="7"/>
      <c r="D603" s="7"/>
      <c r="E603" s="7"/>
      <c r="F603" s="29"/>
      <c r="G603" s="30"/>
      <c r="H603" s="30"/>
      <c r="I603" s="31"/>
      <c r="J603" s="32"/>
    </row>
    <row r="604" spans="1:10" ht="12.75" x14ac:dyDescent="0.2">
      <c r="A604" s="7"/>
      <c r="B604" s="7"/>
      <c r="C604" s="7"/>
      <c r="D604" s="7"/>
      <c r="E604" s="7"/>
      <c r="F604" s="29"/>
      <c r="G604" s="30"/>
      <c r="H604" s="30"/>
      <c r="I604" s="31"/>
      <c r="J604" s="32"/>
    </row>
    <row r="605" spans="1:10" ht="12.75" x14ac:dyDescent="0.2">
      <c r="A605" s="7"/>
      <c r="B605" s="7"/>
      <c r="C605" s="7"/>
      <c r="D605" s="7"/>
      <c r="E605" s="7"/>
      <c r="F605" s="29"/>
      <c r="G605" s="30"/>
      <c r="H605" s="30"/>
      <c r="I605" s="31"/>
      <c r="J605" s="32"/>
    </row>
    <row r="606" spans="1:10" ht="12.75" x14ac:dyDescent="0.2">
      <c r="A606" s="7"/>
      <c r="B606" s="7"/>
      <c r="C606" s="7"/>
      <c r="D606" s="7"/>
      <c r="E606" s="7"/>
      <c r="F606" s="29"/>
      <c r="G606" s="30"/>
      <c r="H606" s="30"/>
      <c r="I606" s="31"/>
      <c r="J606" s="32"/>
    </row>
    <row r="607" spans="1:10" ht="12.75" x14ac:dyDescent="0.2">
      <c r="A607" s="7"/>
      <c r="B607" s="7"/>
      <c r="C607" s="7"/>
      <c r="D607" s="7"/>
      <c r="E607" s="7"/>
      <c r="F607" s="29"/>
      <c r="G607" s="30"/>
      <c r="H607" s="30"/>
      <c r="I607" s="31"/>
      <c r="J607" s="32"/>
    </row>
    <row r="608" spans="1:10" ht="12.75" x14ac:dyDescent="0.2">
      <c r="A608" s="7"/>
      <c r="B608" s="7"/>
      <c r="C608" s="7"/>
      <c r="D608" s="7"/>
      <c r="E608" s="7"/>
      <c r="F608" s="29"/>
      <c r="G608" s="30"/>
      <c r="H608" s="30"/>
      <c r="I608" s="31"/>
      <c r="J608" s="32"/>
    </row>
    <row r="609" spans="1:10" ht="12.75" x14ac:dyDescent="0.2">
      <c r="A609" s="7"/>
      <c r="B609" s="7"/>
      <c r="C609" s="7"/>
      <c r="D609" s="7"/>
      <c r="E609" s="7"/>
      <c r="F609" s="29"/>
      <c r="G609" s="30"/>
      <c r="H609" s="30"/>
      <c r="I609" s="31"/>
      <c r="J609" s="32"/>
    </row>
    <row r="610" spans="1:10" ht="12.75" x14ac:dyDescent="0.2">
      <c r="A610" s="7"/>
      <c r="B610" s="7"/>
      <c r="C610" s="7"/>
      <c r="D610" s="7"/>
      <c r="E610" s="7"/>
      <c r="F610" s="29"/>
      <c r="G610" s="30"/>
      <c r="H610" s="30"/>
      <c r="I610" s="31"/>
      <c r="J610" s="32"/>
    </row>
    <row r="611" spans="1:10" ht="12.75" x14ac:dyDescent="0.2">
      <c r="A611" s="7"/>
      <c r="B611" s="7"/>
      <c r="C611" s="7"/>
      <c r="D611" s="7"/>
      <c r="E611" s="7"/>
      <c r="F611" s="29"/>
      <c r="G611" s="30"/>
      <c r="H611" s="30"/>
      <c r="I611" s="31"/>
      <c r="J611" s="32"/>
    </row>
    <row r="612" spans="1:10" ht="12.75" x14ac:dyDescent="0.2">
      <c r="A612" s="7"/>
      <c r="B612" s="7"/>
      <c r="C612" s="7"/>
      <c r="D612" s="7"/>
      <c r="E612" s="7"/>
      <c r="F612" s="29"/>
      <c r="G612" s="30"/>
      <c r="H612" s="30"/>
      <c r="I612" s="31"/>
      <c r="J612" s="32"/>
    </row>
    <row r="613" spans="1:10" ht="12.75" x14ac:dyDescent="0.2">
      <c r="A613" s="7"/>
      <c r="B613" s="7"/>
      <c r="C613" s="7"/>
      <c r="D613" s="7"/>
      <c r="E613" s="7"/>
      <c r="F613" s="29"/>
      <c r="G613" s="30"/>
      <c r="H613" s="30"/>
      <c r="I613" s="31"/>
      <c r="J613" s="32"/>
    </row>
    <row r="614" spans="1:10" ht="12.75" x14ac:dyDescent="0.2">
      <c r="A614" s="7"/>
      <c r="B614" s="7"/>
      <c r="C614" s="7"/>
      <c r="D614" s="7"/>
      <c r="E614" s="7"/>
      <c r="F614" s="29"/>
      <c r="G614" s="30"/>
      <c r="H614" s="30"/>
      <c r="I614" s="31"/>
      <c r="J614" s="32"/>
    </row>
    <row r="615" spans="1:10" ht="12.75" x14ac:dyDescent="0.2">
      <c r="A615" s="7"/>
      <c r="B615" s="7"/>
      <c r="C615" s="7"/>
      <c r="D615" s="7"/>
      <c r="E615" s="7"/>
      <c r="F615" s="29"/>
      <c r="G615" s="30"/>
      <c r="H615" s="30"/>
      <c r="I615" s="31"/>
      <c r="J615" s="32"/>
    </row>
    <row r="616" spans="1:10" ht="12.75" x14ac:dyDescent="0.2">
      <c r="A616" s="7"/>
      <c r="B616" s="7"/>
      <c r="C616" s="7"/>
      <c r="D616" s="7"/>
      <c r="E616" s="7"/>
      <c r="F616" s="29"/>
      <c r="G616" s="30"/>
      <c r="H616" s="30"/>
      <c r="I616" s="31"/>
      <c r="J616" s="32"/>
    </row>
    <row r="617" spans="1:10" ht="12.75" x14ac:dyDescent="0.2">
      <c r="A617" s="7"/>
      <c r="B617" s="7"/>
      <c r="C617" s="7"/>
      <c r="D617" s="7"/>
      <c r="E617" s="7"/>
      <c r="F617" s="29"/>
      <c r="G617" s="30"/>
      <c r="H617" s="30"/>
      <c r="I617" s="31"/>
      <c r="J617" s="32"/>
    </row>
    <row r="618" spans="1:10" ht="12.75" x14ac:dyDescent="0.2">
      <c r="A618" s="7"/>
      <c r="B618" s="7"/>
      <c r="C618" s="7"/>
      <c r="D618" s="7"/>
      <c r="E618" s="7"/>
      <c r="F618" s="29"/>
      <c r="G618" s="30"/>
      <c r="H618" s="30"/>
      <c r="I618" s="31"/>
      <c r="J618" s="32"/>
    </row>
    <row r="619" spans="1:10" ht="12.75" x14ac:dyDescent="0.2">
      <c r="A619" s="7"/>
      <c r="B619" s="7"/>
      <c r="C619" s="7"/>
      <c r="D619" s="7"/>
      <c r="E619" s="7"/>
      <c r="F619" s="29"/>
      <c r="G619" s="30"/>
      <c r="H619" s="30"/>
      <c r="I619" s="31"/>
      <c r="J619" s="32"/>
    </row>
    <row r="620" spans="1:10" ht="12.75" x14ac:dyDescent="0.2">
      <c r="A620" s="7"/>
      <c r="B620" s="7"/>
      <c r="C620" s="7"/>
      <c r="D620" s="7"/>
      <c r="E620" s="7"/>
      <c r="F620" s="29"/>
      <c r="G620" s="30"/>
      <c r="H620" s="30"/>
      <c r="I620" s="31"/>
      <c r="J620" s="32"/>
    </row>
    <row r="621" spans="1:10" ht="12.75" x14ac:dyDescent="0.2">
      <c r="A621" s="7"/>
      <c r="B621" s="7"/>
      <c r="C621" s="7"/>
      <c r="D621" s="7"/>
      <c r="E621" s="7"/>
      <c r="F621" s="29"/>
      <c r="G621" s="30"/>
      <c r="H621" s="30"/>
      <c r="I621" s="31"/>
      <c r="J621" s="32"/>
    </row>
    <row r="622" spans="1:10" ht="12.75" x14ac:dyDescent="0.2">
      <c r="A622" s="7"/>
      <c r="B622" s="7"/>
      <c r="C622" s="7"/>
      <c r="D622" s="7"/>
      <c r="E622" s="7"/>
      <c r="F622" s="29"/>
      <c r="G622" s="30"/>
      <c r="H622" s="30"/>
      <c r="I622" s="31"/>
      <c r="J622" s="32"/>
    </row>
    <row r="623" spans="1:10" ht="12.75" x14ac:dyDescent="0.2">
      <c r="A623" s="7"/>
      <c r="B623" s="7"/>
      <c r="C623" s="7"/>
      <c r="D623" s="7"/>
      <c r="E623" s="7"/>
      <c r="F623" s="29"/>
      <c r="G623" s="30"/>
      <c r="H623" s="30"/>
      <c r="I623" s="31"/>
      <c r="J623" s="32"/>
    </row>
    <row r="624" spans="1:10" ht="12.75" x14ac:dyDescent="0.2">
      <c r="A624" s="7"/>
      <c r="B624" s="7"/>
      <c r="C624" s="7"/>
      <c r="D624" s="7"/>
      <c r="E624" s="7"/>
      <c r="F624" s="29"/>
      <c r="G624" s="30"/>
      <c r="H624" s="30"/>
      <c r="I624" s="31"/>
      <c r="J624" s="32"/>
    </row>
    <row r="625" spans="1:10" ht="12.75" x14ac:dyDescent="0.2">
      <c r="A625" s="7"/>
      <c r="B625" s="7"/>
      <c r="C625" s="7"/>
      <c r="D625" s="7"/>
      <c r="E625" s="7"/>
      <c r="F625" s="29"/>
      <c r="G625" s="30"/>
      <c r="H625" s="30"/>
      <c r="I625" s="31"/>
      <c r="J625" s="32"/>
    </row>
    <row r="626" spans="1:10" ht="12.75" x14ac:dyDescent="0.2">
      <c r="A626" s="7"/>
      <c r="B626" s="7"/>
      <c r="C626" s="7"/>
      <c r="D626" s="7"/>
      <c r="E626" s="7"/>
      <c r="F626" s="29"/>
      <c r="G626" s="30"/>
      <c r="H626" s="30"/>
      <c r="I626" s="31"/>
      <c r="J626" s="32"/>
    </row>
    <row r="627" spans="1:10" ht="12.75" x14ac:dyDescent="0.2">
      <c r="A627" s="7"/>
      <c r="B627" s="7"/>
      <c r="C627" s="7"/>
      <c r="D627" s="7"/>
      <c r="E627" s="7"/>
      <c r="F627" s="29"/>
      <c r="G627" s="30"/>
      <c r="H627" s="30"/>
      <c r="I627" s="31"/>
      <c r="J627" s="32"/>
    </row>
    <row r="628" spans="1:10" ht="12.75" x14ac:dyDescent="0.2">
      <c r="A628" s="7"/>
      <c r="B628" s="7"/>
      <c r="C628" s="7"/>
      <c r="D628" s="7"/>
      <c r="E628" s="7"/>
      <c r="F628" s="29"/>
      <c r="G628" s="30"/>
      <c r="H628" s="30"/>
      <c r="I628" s="31"/>
      <c r="J628" s="32"/>
    </row>
    <row r="629" spans="1:10" ht="12.75" x14ac:dyDescent="0.2">
      <c r="A629" s="7"/>
      <c r="B629" s="7"/>
      <c r="C629" s="7"/>
      <c r="D629" s="7"/>
      <c r="E629" s="7"/>
      <c r="F629" s="29"/>
      <c r="G629" s="30"/>
      <c r="H629" s="30"/>
      <c r="I629" s="31"/>
      <c r="J629" s="32"/>
    </row>
    <row r="630" spans="1:10" ht="12.75" x14ac:dyDescent="0.2">
      <c r="A630" s="7"/>
      <c r="B630" s="7"/>
      <c r="C630" s="7"/>
      <c r="D630" s="7"/>
      <c r="E630" s="7"/>
      <c r="F630" s="29"/>
      <c r="G630" s="30"/>
      <c r="H630" s="30"/>
      <c r="I630" s="31"/>
      <c r="J630" s="32"/>
    </row>
    <row r="631" spans="1:10" ht="12.75" x14ac:dyDescent="0.2">
      <c r="A631" s="7"/>
      <c r="B631" s="7"/>
      <c r="C631" s="7"/>
      <c r="D631" s="7"/>
      <c r="E631" s="7"/>
      <c r="F631" s="29"/>
      <c r="G631" s="30"/>
      <c r="H631" s="30"/>
      <c r="I631" s="31"/>
      <c r="J631" s="32"/>
    </row>
    <row r="632" spans="1:10" ht="12.75" x14ac:dyDescent="0.2">
      <c r="A632" s="7"/>
      <c r="B632" s="7"/>
      <c r="C632" s="7"/>
      <c r="D632" s="7"/>
      <c r="E632" s="7"/>
      <c r="F632" s="29"/>
      <c r="G632" s="30"/>
      <c r="H632" s="30"/>
      <c r="I632" s="31"/>
      <c r="J632" s="32"/>
    </row>
    <row r="633" spans="1:10" ht="12.75" x14ac:dyDescent="0.2">
      <c r="A633" s="7"/>
      <c r="B633" s="7"/>
      <c r="C633" s="7"/>
      <c r="D633" s="7"/>
      <c r="E633" s="7"/>
      <c r="F633" s="29"/>
      <c r="G633" s="30"/>
      <c r="H633" s="30"/>
      <c r="I633" s="31"/>
      <c r="J633" s="32"/>
    </row>
    <row r="634" spans="1:10" ht="12.75" x14ac:dyDescent="0.2">
      <c r="A634" s="7"/>
      <c r="B634" s="7"/>
      <c r="C634" s="7"/>
      <c r="D634" s="7"/>
      <c r="E634" s="7"/>
      <c r="F634" s="29"/>
      <c r="G634" s="30"/>
      <c r="H634" s="30"/>
      <c r="I634" s="31"/>
      <c r="J634" s="32"/>
    </row>
    <row r="635" spans="1:10" ht="12.75" x14ac:dyDescent="0.2">
      <c r="A635" s="7"/>
      <c r="B635" s="7"/>
      <c r="C635" s="7"/>
      <c r="D635" s="7"/>
      <c r="E635" s="7"/>
      <c r="F635" s="29"/>
      <c r="G635" s="30"/>
      <c r="H635" s="30"/>
      <c r="I635" s="31"/>
      <c r="J635" s="32"/>
    </row>
    <row r="636" spans="1:10" ht="12.75" x14ac:dyDescent="0.2">
      <c r="A636" s="7"/>
      <c r="B636" s="7"/>
      <c r="C636" s="7"/>
      <c r="D636" s="7"/>
      <c r="E636" s="7"/>
      <c r="F636" s="29"/>
      <c r="G636" s="30"/>
      <c r="H636" s="30"/>
      <c r="I636" s="31"/>
      <c r="J636" s="32"/>
    </row>
    <row r="637" spans="1:10" ht="12.75" x14ac:dyDescent="0.2">
      <c r="A637" s="7"/>
      <c r="B637" s="7"/>
      <c r="C637" s="7"/>
      <c r="D637" s="7"/>
      <c r="E637" s="7"/>
      <c r="F637" s="29"/>
      <c r="G637" s="30"/>
      <c r="H637" s="30"/>
      <c r="I637" s="31"/>
      <c r="J637" s="32"/>
    </row>
    <row r="638" spans="1:10" ht="12.75" x14ac:dyDescent="0.2">
      <c r="A638" s="7"/>
      <c r="B638" s="7"/>
      <c r="C638" s="7"/>
      <c r="D638" s="7"/>
      <c r="E638" s="7"/>
      <c r="F638" s="29"/>
      <c r="G638" s="30"/>
      <c r="H638" s="30"/>
      <c r="I638" s="31"/>
      <c r="J638" s="32"/>
    </row>
    <row r="639" spans="1:10" ht="12.75" x14ac:dyDescent="0.2">
      <c r="A639" s="7"/>
      <c r="B639" s="7"/>
      <c r="C639" s="7"/>
      <c r="D639" s="7"/>
      <c r="E639" s="7"/>
      <c r="F639" s="29"/>
      <c r="G639" s="30"/>
      <c r="H639" s="30"/>
      <c r="I639" s="31"/>
      <c r="J639" s="32"/>
    </row>
    <row r="640" spans="1:10" ht="12.75" x14ac:dyDescent="0.2">
      <c r="A640" s="7"/>
      <c r="B640" s="7"/>
      <c r="C640" s="7"/>
      <c r="D640" s="7"/>
      <c r="E640" s="7"/>
      <c r="F640" s="29"/>
      <c r="G640" s="30"/>
      <c r="H640" s="30"/>
      <c r="I640" s="31"/>
      <c r="J640" s="32"/>
    </row>
    <row r="641" spans="1:10" ht="12.75" x14ac:dyDescent="0.2">
      <c r="A641" s="7"/>
      <c r="B641" s="7"/>
      <c r="C641" s="7"/>
      <c r="D641" s="7"/>
      <c r="E641" s="7"/>
      <c r="F641" s="29"/>
      <c r="G641" s="30"/>
      <c r="H641" s="30"/>
      <c r="I641" s="31"/>
      <c r="J641" s="32"/>
    </row>
    <row r="642" spans="1:10" ht="12.75" x14ac:dyDescent="0.2">
      <c r="A642" s="7"/>
      <c r="B642" s="7"/>
      <c r="C642" s="7"/>
      <c r="D642" s="7"/>
      <c r="E642" s="7"/>
      <c r="F642" s="29"/>
      <c r="G642" s="30"/>
      <c r="H642" s="30"/>
      <c r="I642" s="31"/>
      <c r="J642" s="32"/>
    </row>
    <row r="643" spans="1:10" ht="12.75" x14ac:dyDescent="0.2">
      <c r="A643" s="7"/>
      <c r="B643" s="7"/>
      <c r="C643" s="7"/>
      <c r="D643" s="7"/>
      <c r="E643" s="7"/>
      <c r="F643" s="29"/>
      <c r="G643" s="30"/>
      <c r="H643" s="30"/>
      <c r="I643" s="31"/>
      <c r="J643" s="32"/>
    </row>
    <row r="644" spans="1:10" ht="12.75" x14ac:dyDescent="0.2">
      <c r="A644" s="7"/>
      <c r="B644" s="7"/>
      <c r="C644" s="7"/>
      <c r="D644" s="7"/>
      <c r="E644" s="7"/>
      <c r="F644" s="29"/>
      <c r="G644" s="30"/>
      <c r="H644" s="30"/>
      <c r="I644" s="31"/>
      <c r="J644" s="32"/>
    </row>
    <row r="645" spans="1:10" ht="12.75" x14ac:dyDescent="0.2">
      <c r="A645" s="7"/>
      <c r="B645" s="7"/>
      <c r="C645" s="7"/>
      <c r="D645" s="7"/>
      <c r="E645" s="7"/>
      <c r="F645" s="29"/>
      <c r="G645" s="30"/>
      <c r="H645" s="30"/>
      <c r="I645" s="31"/>
      <c r="J645" s="32"/>
    </row>
    <row r="646" spans="1:10" ht="12.75" x14ac:dyDescent="0.2">
      <c r="A646" s="7"/>
      <c r="B646" s="7"/>
      <c r="C646" s="7"/>
      <c r="D646" s="7"/>
      <c r="E646" s="7"/>
      <c r="F646" s="29"/>
      <c r="G646" s="30"/>
      <c r="H646" s="30"/>
      <c r="I646" s="31"/>
      <c r="J646" s="32"/>
    </row>
    <row r="647" spans="1:10" ht="12.75" x14ac:dyDescent="0.2">
      <c r="A647" s="7"/>
      <c r="B647" s="7"/>
      <c r="C647" s="7"/>
      <c r="D647" s="7"/>
      <c r="E647" s="7"/>
      <c r="F647" s="29"/>
      <c r="G647" s="30"/>
      <c r="H647" s="30"/>
      <c r="I647" s="31"/>
      <c r="J647" s="32"/>
    </row>
    <row r="648" spans="1:10" ht="12.75" x14ac:dyDescent="0.2">
      <c r="A648" s="7"/>
      <c r="B648" s="7"/>
      <c r="C648" s="7"/>
      <c r="D648" s="7"/>
      <c r="E648" s="7"/>
      <c r="F648" s="29"/>
      <c r="G648" s="30"/>
      <c r="H648" s="30"/>
      <c r="I648" s="31"/>
      <c r="J648" s="32"/>
    </row>
    <row r="649" spans="1:10" ht="12.75" x14ac:dyDescent="0.2">
      <c r="A649" s="7"/>
      <c r="B649" s="7"/>
      <c r="C649" s="7"/>
      <c r="D649" s="7"/>
      <c r="E649" s="7"/>
      <c r="F649" s="29"/>
      <c r="G649" s="30"/>
      <c r="H649" s="30"/>
      <c r="I649" s="31"/>
      <c r="J649" s="32"/>
    </row>
    <row r="650" spans="1:10" ht="12.75" x14ac:dyDescent="0.2">
      <c r="A650" s="7"/>
      <c r="B650" s="7"/>
      <c r="C650" s="7"/>
      <c r="D650" s="7"/>
      <c r="E650" s="7"/>
      <c r="F650" s="29"/>
      <c r="G650" s="30"/>
      <c r="H650" s="30"/>
      <c r="I650" s="31"/>
      <c r="J650" s="32"/>
    </row>
    <row r="651" spans="1:10" ht="12.75" x14ac:dyDescent="0.2">
      <c r="A651" s="7"/>
      <c r="B651" s="7"/>
      <c r="C651" s="7"/>
      <c r="D651" s="7"/>
      <c r="E651" s="7"/>
      <c r="F651" s="29"/>
      <c r="G651" s="30"/>
      <c r="H651" s="30"/>
      <c r="I651" s="31"/>
      <c r="J651" s="32"/>
    </row>
    <row r="652" spans="1:10" ht="12.75" x14ac:dyDescent="0.2">
      <c r="A652" s="7"/>
      <c r="B652" s="7"/>
      <c r="C652" s="7"/>
      <c r="D652" s="7"/>
      <c r="E652" s="7"/>
      <c r="F652" s="29"/>
      <c r="G652" s="30"/>
      <c r="H652" s="30"/>
      <c r="I652" s="31"/>
      <c r="J652" s="32"/>
    </row>
    <row r="653" spans="1:10" ht="12.75" x14ac:dyDescent="0.2">
      <c r="A653" s="7"/>
      <c r="B653" s="7"/>
      <c r="C653" s="7"/>
      <c r="D653" s="7"/>
      <c r="E653" s="7"/>
      <c r="F653" s="29"/>
      <c r="G653" s="30"/>
      <c r="H653" s="30"/>
      <c r="I653" s="31"/>
      <c r="J653" s="32"/>
    </row>
    <row r="654" spans="1:10" ht="12.75" x14ac:dyDescent="0.2">
      <c r="A654" s="7"/>
      <c r="B654" s="7"/>
      <c r="C654" s="7"/>
      <c r="D654" s="7"/>
      <c r="E654" s="7"/>
      <c r="F654" s="29"/>
      <c r="G654" s="30"/>
      <c r="H654" s="30"/>
      <c r="I654" s="31"/>
      <c r="J654" s="32"/>
    </row>
    <row r="655" spans="1:10" ht="12.75" x14ac:dyDescent="0.2">
      <c r="A655" s="7"/>
      <c r="B655" s="7"/>
      <c r="C655" s="7"/>
      <c r="D655" s="7"/>
      <c r="E655" s="7"/>
      <c r="F655" s="29"/>
      <c r="G655" s="30"/>
      <c r="H655" s="30"/>
      <c r="I655" s="31"/>
      <c r="J655" s="32"/>
    </row>
    <row r="656" spans="1:10" ht="12.75" x14ac:dyDescent="0.2">
      <c r="A656" s="7"/>
      <c r="B656" s="7"/>
      <c r="C656" s="7"/>
      <c r="D656" s="7"/>
      <c r="E656" s="7"/>
      <c r="F656" s="29"/>
      <c r="G656" s="30"/>
      <c r="H656" s="30"/>
      <c r="I656" s="31"/>
      <c r="J656" s="32"/>
    </row>
    <row r="657" spans="1:10" ht="12.75" x14ac:dyDescent="0.2">
      <c r="A657" s="7"/>
      <c r="B657" s="7"/>
      <c r="C657" s="7"/>
      <c r="D657" s="7"/>
      <c r="E657" s="7"/>
      <c r="F657" s="29"/>
      <c r="G657" s="30"/>
      <c r="H657" s="30"/>
      <c r="I657" s="31"/>
      <c r="J657" s="32"/>
    </row>
    <row r="658" spans="1:10" ht="12.75" x14ac:dyDescent="0.2">
      <c r="A658" s="7"/>
      <c r="B658" s="7"/>
      <c r="C658" s="7"/>
      <c r="D658" s="7"/>
      <c r="E658" s="7"/>
      <c r="F658" s="29"/>
      <c r="G658" s="30"/>
      <c r="H658" s="30"/>
      <c r="I658" s="31"/>
      <c r="J658" s="32"/>
    </row>
    <row r="659" spans="1:10" ht="12.75" x14ac:dyDescent="0.2">
      <c r="A659" s="7"/>
      <c r="B659" s="7"/>
      <c r="C659" s="7"/>
      <c r="D659" s="7"/>
      <c r="E659" s="7"/>
      <c r="F659" s="29"/>
      <c r="G659" s="30"/>
      <c r="H659" s="30"/>
      <c r="I659" s="31"/>
      <c r="J659" s="32"/>
    </row>
    <row r="660" spans="1:10" ht="12.75" x14ac:dyDescent="0.2">
      <c r="A660" s="7"/>
      <c r="B660" s="7"/>
      <c r="C660" s="7"/>
      <c r="D660" s="7"/>
      <c r="E660" s="7"/>
      <c r="F660" s="29"/>
      <c r="G660" s="30"/>
      <c r="H660" s="30"/>
      <c r="I660" s="31"/>
      <c r="J660" s="32"/>
    </row>
    <row r="661" spans="1:10" ht="12.75" x14ac:dyDescent="0.2">
      <c r="A661" s="7"/>
      <c r="B661" s="7"/>
      <c r="C661" s="7"/>
      <c r="D661" s="7"/>
      <c r="E661" s="7"/>
      <c r="F661" s="29"/>
      <c r="G661" s="30"/>
      <c r="H661" s="30"/>
      <c r="I661" s="31"/>
      <c r="J661" s="32"/>
    </row>
    <row r="662" spans="1:10" ht="12.75" x14ac:dyDescent="0.2">
      <c r="A662" s="7"/>
      <c r="B662" s="7"/>
      <c r="C662" s="7"/>
      <c r="D662" s="7"/>
      <c r="E662" s="7"/>
      <c r="F662" s="29"/>
      <c r="G662" s="30"/>
      <c r="H662" s="30"/>
      <c r="I662" s="31"/>
      <c r="J662" s="32"/>
    </row>
    <row r="663" spans="1:10" ht="12.75" x14ac:dyDescent="0.2">
      <c r="A663" s="7"/>
      <c r="B663" s="7"/>
      <c r="C663" s="7"/>
      <c r="D663" s="7"/>
      <c r="E663" s="7"/>
      <c r="F663" s="29"/>
      <c r="G663" s="30"/>
      <c r="H663" s="30"/>
      <c r="I663" s="31"/>
      <c r="J663" s="32"/>
    </row>
    <row r="664" spans="1:10" ht="12.75" x14ac:dyDescent="0.2">
      <c r="A664" s="7"/>
      <c r="B664" s="7"/>
      <c r="C664" s="7"/>
      <c r="D664" s="7"/>
      <c r="E664" s="7"/>
      <c r="F664" s="29"/>
      <c r="G664" s="30"/>
      <c r="H664" s="30"/>
      <c r="I664" s="31"/>
      <c r="J664" s="32"/>
    </row>
    <row r="665" spans="1:10" ht="12.75" x14ac:dyDescent="0.2">
      <c r="A665" s="7"/>
      <c r="B665" s="7"/>
      <c r="C665" s="7"/>
      <c r="D665" s="7"/>
      <c r="E665" s="7"/>
      <c r="F665" s="29"/>
      <c r="G665" s="30"/>
      <c r="H665" s="30"/>
      <c r="I665" s="31"/>
      <c r="J665" s="32"/>
    </row>
    <row r="666" spans="1:10" ht="12.75" x14ac:dyDescent="0.2">
      <c r="A666" s="7"/>
      <c r="B666" s="7"/>
      <c r="C666" s="7"/>
      <c r="D666" s="7"/>
      <c r="E666" s="7"/>
      <c r="F666" s="29"/>
      <c r="G666" s="30"/>
      <c r="H666" s="30"/>
      <c r="I666" s="31"/>
      <c r="J666" s="32"/>
    </row>
    <row r="667" spans="1:10" ht="12.75" x14ac:dyDescent="0.2">
      <c r="A667" s="7"/>
      <c r="B667" s="7"/>
      <c r="C667" s="7"/>
      <c r="D667" s="7"/>
      <c r="E667" s="7"/>
      <c r="F667" s="29"/>
      <c r="G667" s="30"/>
      <c r="H667" s="30"/>
      <c r="I667" s="31"/>
      <c r="J667" s="32"/>
    </row>
    <row r="668" spans="1:10" ht="12.75" x14ac:dyDescent="0.2">
      <c r="A668" s="7"/>
      <c r="B668" s="7"/>
      <c r="C668" s="7"/>
      <c r="D668" s="7"/>
      <c r="E668" s="7"/>
      <c r="F668" s="29"/>
      <c r="G668" s="30"/>
      <c r="H668" s="30"/>
      <c r="I668" s="31"/>
      <c r="J668" s="32"/>
    </row>
    <row r="669" spans="1:10" ht="12.75" x14ac:dyDescent="0.2">
      <c r="A669" s="7"/>
      <c r="B669" s="7"/>
      <c r="C669" s="7"/>
      <c r="D669" s="7"/>
      <c r="E669" s="7"/>
      <c r="F669" s="29"/>
      <c r="G669" s="30"/>
      <c r="H669" s="30"/>
      <c r="I669" s="31"/>
      <c r="J669" s="32"/>
    </row>
    <row r="670" spans="1:10" ht="12.75" x14ac:dyDescent="0.2">
      <c r="A670" s="7"/>
      <c r="B670" s="7"/>
      <c r="C670" s="7"/>
      <c r="D670" s="7"/>
      <c r="E670" s="7"/>
      <c r="F670" s="29"/>
      <c r="G670" s="30"/>
      <c r="H670" s="30"/>
      <c r="I670" s="31"/>
      <c r="J670" s="32"/>
    </row>
    <row r="671" spans="1:10" ht="12.75" x14ac:dyDescent="0.2">
      <c r="A671" s="7"/>
      <c r="B671" s="7"/>
      <c r="C671" s="7"/>
      <c r="D671" s="7"/>
      <c r="E671" s="7"/>
      <c r="F671" s="29"/>
      <c r="G671" s="30"/>
      <c r="H671" s="30"/>
      <c r="I671" s="31"/>
      <c r="J671" s="32"/>
    </row>
    <row r="672" spans="1:10" ht="12.75" x14ac:dyDescent="0.2">
      <c r="A672" s="7"/>
      <c r="B672" s="7"/>
      <c r="C672" s="7"/>
      <c r="D672" s="7"/>
      <c r="E672" s="7"/>
      <c r="F672" s="29"/>
      <c r="G672" s="30"/>
      <c r="H672" s="30"/>
      <c r="I672" s="31"/>
      <c r="J672" s="32"/>
    </row>
    <row r="673" spans="1:10" ht="12.75" x14ac:dyDescent="0.2">
      <c r="A673" s="7"/>
      <c r="B673" s="7"/>
      <c r="C673" s="7"/>
      <c r="D673" s="7"/>
      <c r="E673" s="7"/>
      <c r="F673" s="29"/>
      <c r="G673" s="30"/>
      <c r="H673" s="30"/>
      <c r="I673" s="31"/>
      <c r="J673" s="32"/>
    </row>
    <row r="674" spans="1:10" ht="12.75" x14ac:dyDescent="0.2">
      <c r="A674" s="7"/>
      <c r="B674" s="7"/>
      <c r="C674" s="7"/>
      <c r="D674" s="7"/>
      <c r="E674" s="7"/>
      <c r="F674" s="29"/>
      <c r="G674" s="30"/>
      <c r="H674" s="30"/>
      <c r="I674" s="31"/>
      <c r="J674" s="32"/>
    </row>
    <row r="675" spans="1:10" ht="12.75" x14ac:dyDescent="0.2">
      <c r="A675" s="7"/>
      <c r="B675" s="7"/>
      <c r="C675" s="7"/>
      <c r="D675" s="7"/>
      <c r="E675" s="7"/>
      <c r="F675" s="29"/>
      <c r="G675" s="30"/>
      <c r="H675" s="30"/>
      <c r="I675" s="31"/>
      <c r="J675" s="32"/>
    </row>
    <row r="676" spans="1:10" ht="12.75" x14ac:dyDescent="0.2">
      <c r="A676" s="7"/>
      <c r="B676" s="7"/>
      <c r="C676" s="7"/>
      <c r="D676" s="7"/>
      <c r="E676" s="7"/>
      <c r="F676" s="29"/>
      <c r="G676" s="30"/>
      <c r="H676" s="30"/>
      <c r="I676" s="31"/>
      <c r="J676" s="32"/>
    </row>
    <row r="677" spans="1:10" ht="12.75" x14ac:dyDescent="0.2">
      <c r="A677" s="7"/>
      <c r="B677" s="7"/>
      <c r="C677" s="7"/>
      <c r="D677" s="7"/>
      <c r="E677" s="7"/>
      <c r="F677" s="29"/>
      <c r="G677" s="30"/>
      <c r="H677" s="30"/>
      <c r="I677" s="31"/>
      <c r="J677" s="32"/>
    </row>
    <row r="678" spans="1:10" ht="12.75" x14ac:dyDescent="0.2">
      <c r="A678" s="7"/>
      <c r="B678" s="7"/>
      <c r="C678" s="7"/>
      <c r="D678" s="7"/>
      <c r="E678" s="7"/>
      <c r="F678" s="29"/>
      <c r="G678" s="30"/>
      <c r="H678" s="30"/>
      <c r="I678" s="31"/>
      <c r="J678" s="32"/>
    </row>
    <row r="679" spans="1:10" ht="12.75" x14ac:dyDescent="0.2">
      <c r="A679" s="7"/>
      <c r="B679" s="7"/>
      <c r="C679" s="7"/>
      <c r="D679" s="7"/>
      <c r="E679" s="7"/>
      <c r="F679" s="29"/>
      <c r="G679" s="30"/>
      <c r="H679" s="30"/>
      <c r="I679" s="31"/>
      <c r="J679" s="32"/>
    </row>
    <row r="680" spans="1:10" ht="12.75" x14ac:dyDescent="0.2">
      <c r="A680" s="7"/>
      <c r="B680" s="7"/>
      <c r="C680" s="7"/>
      <c r="D680" s="7"/>
      <c r="E680" s="7"/>
      <c r="F680" s="29"/>
      <c r="G680" s="30"/>
      <c r="H680" s="30"/>
      <c r="I680" s="31"/>
      <c r="J680" s="32"/>
    </row>
    <row r="681" spans="1:10" ht="12.75" x14ac:dyDescent="0.2">
      <c r="A681" s="7"/>
      <c r="B681" s="7"/>
      <c r="C681" s="7"/>
      <c r="D681" s="7"/>
      <c r="E681" s="7"/>
      <c r="F681" s="29"/>
      <c r="G681" s="30"/>
      <c r="H681" s="30"/>
      <c r="I681" s="31"/>
      <c r="J681" s="32"/>
    </row>
    <row r="682" spans="1:10" ht="12.75" x14ac:dyDescent="0.2">
      <c r="A682" s="7"/>
      <c r="B682" s="7"/>
      <c r="C682" s="7"/>
      <c r="D682" s="7"/>
      <c r="E682" s="7"/>
      <c r="F682" s="29"/>
      <c r="G682" s="30"/>
      <c r="H682" s="30"/>
      <c r="I682" s="31"/>
      <c r="J682" s="32"/>
    </row>
    <row r="683" spans="1:10" ht="12.75" x14ac:dyDescent="0.2">
      <c r="A683" s="7"/>
      <c r="B683" s="7"/>
      <c r="C683" s="7"/>
      <c r="D683" s="7"/>
      <c r="E683" s="7"/>
      <c r="F683" s="29"/>
      <c r="G683" s="30"/>
      <c r="H683" s="30"/>
      <c r="I683" s="31"/>
      <c r="J683" s="32"/>
    </row>
    <row r="684" spans="1:10" ht="12.75" x14ac:dyDescent="0.2">
      <c r="A684" s="7"/>
      <c r="B684" s="7"/>
      <c r="C684" s="7"/>
      <c r="D684" s="7"/>
      <c r="E684" s="7"/>
      <c r="F684" s="29"/>
      <c r="G684" s="30"/>
      <c r="H684" s="30"/>
      <c r="I684" s="31"/>
      <c r="J684" s="32"/>
    </row>
    <row r="685" spans="1:10" ht="12.75" x14ac:dyDescent="0.2">
      <c r="A685" s="7"/>
      <c r="B685" s="7"/>
      <c r="C685" s="7"/>
      <c r="D685" s="7"/>
      <c r="E685" s="7"/>
      <c r="F685" s="29"/>
      <c r="G685" s="30"/>
      <c r="H685" s="30"/>
      <c r="I685" s="31"/>
      <c r="J685" s="32"/>
    </row>
    <row r="686" spans="1:10" ht="12.75" x14ac:dyDescent="0.2">
      <c r="A686" s="7"/>
      <c r="B686" s="7"/>
      <c r="C686" s="7"/>
      <c r="D686" s="7"/>
      <c r="E686" s="7"/>
      <c r="F686" s="29"/>
      <c r="G686" s="30"/>
      <c r="H686" s="30"/>
      <c r="I686" s="31"/>
      <c r="J686" s="32"/>
    </row>
    <row r="687" spans="1:10" ht="12.75" x14ac:dyDescent="0.2">
      <c r="A687" s="7"/>
      <c r="B687" s="7"/>
      <c r="C687" s="7"/>
      <c r="D687" s="7"/>
      <c r="E687" s="7"/>
      <c r="F687" s="29"/>
      <c r="G687" s="30"/>
      <c r="H687" s="30"/>
      <c r="I687" s="31"/>
      <c r="J687" s="32"/>
    </row>
    <row r="688" spans="1:10" ht="12.75" x14ac:dyDescent="0.2">
      <c r="A688" s="7"/>
      <c r="B688" s="7"/>
      <c r="C688" s="7"/>
      <c r="D688" s="7"/>
      <c r="E688" s="7"/>
      <c r="F688" s="29"/>
      <c r="G688" s="30"/>
      <c r="H688" s="30"/>
      <c r="I688" s="31"/>
      <c r="J688" s="32"/>
    </row>
    <row r="689" spans="1:10" ht="12.75" x14ac:dyDescent="0.2">
      <c r="A689" s="7"/>
      <c r="B689" s="7"/>
      <c r="C689" s="7"/>
      <c r="D689" s="7"/>
      <c r="E689" s="7"/>
      <c r="F689" s="29"/>
      <c r="G689" s="30"/>
      <c r="H689" s="30"/>
      <c r="I689" s="31"/>
      <c r="J689" s="32"/>
    </row>
    <row r="690" spans="1:10" ht="12.75" x14ac:dyDescent="0.2">
      <c r="A690" s="7"/>
      <c r="B690" s="7"/>
      <c r="C690" s="7"/>
      <c r="D690" s="7"/>
      <c r="E690" s="7"/>
      <c r="F690" s="29"/>
      <c r="G690" s="30"/>
      <c r="H690" s="30"/>
      <c r="I690" s="31"/>
      <c r="J690" s="32"/>
    </row>
    <row r="691" spans="1:10" ht="12.75" x14ac:dyDescent="0.2">
      <c r="A691" s="7"/>
      <c r="B691" s="7"/>
      <c r="C691" s="7"/>
      <c r="D691" s="7"/>
      <c r="E691" s="7"/>
      <c r="F691" s="29"/>
      <c r="G691" s="30"/>
      <c r="H691" s="30"/>
      <c r="I691" s="31"/>
      <c r="J691" s="32"/>
    </row>
    <row r="692" spans="1:10" ht="12.75" x14ac:dyDescent="0.2">
      <c r="A692" s="7"/>
      <c r="B692" s="7"/>
      <c r="C692" s="7"/>
      <c r="D692" s="7"/>
      <c r="E692" s="7"/>
      <c r="F692" s="29"/>
      <c r="G692" s="30"/>
      <c r="H692" s="30"/>
      <c r="I692" s="31"/>
      <c r="J692" s="32"/>
    </row>
    <row r="693" spans="1:10" ht="12.75" x14ac:dyDescent="0.2">
      <c r="A693" s="7"/>
      <c r="B693" s="7"/>
      <c r="C693" s="7"/>
      <c r="D693" s="7"/>
      <c r="E693" s="7"/>
      <c r="F693" s="29"/>
      <c r="G693" s="30"/>
      <c r="H693" s="30"/>
      <c r="I693" s="31"/>
      <c r="J693" s="32"/>
    </row>
    <row r="694" spans="1:10" ht="12.75" x14ac:dyDescent="0.2">
      <c r="A694" s="7"/>
      <c r="B694" s="7"/>
      <c r="C694" s="7"/>
      <c r="D694" s="7"/>
      <c r="E694" s="7"/>
      <c r="F694" s="29"/>
      <c r="G694" s="30"/>
      <c r="H694" s="30"/>
      <c r="I694" s="31"/>
      <c r="J694" s="32"/>
    </row>
    <row r="695" spans="1:10" ht="12.75" x14ac:dyDescent="0.2">
      <c r="A695" s="7"/>
      <c r="B695" s="7"/>
      <c r="C695" s="7"/>
      <c r="D695" s="7"/>
      <c r="E695" s="7"/>
      <c r="F695" s="29"/>
      <c r="G695" s="30"/>
      <c r="H695" s="30"/>
      <c r="I695" s="31"/>
      <c r="J695" s="32"/>
    </row>
    <row r="696" spans="1:10" ht="12.75" x14ac:dyDescent="0.2">
      <c r="A696" s="7"/>
      <c r="B696" s="7"/>
      <c r="C696" s="7"/>
      <c r="D696" s="7"/>
      <c r="E696" s="7"/>
      <c r="F696" s="29"/>
      <c r="G696" s="30"/>
      <c r="H696" s="30"/>
      <c r="I696" s="31"/>
      <c r="J696" s="32"/>
    </row>
    <row r="697" spans="1:10" ht="12.75" x14ac:dyDescent="0.2">
      <c r="A697" s="7"/>
      <c r="B697" s="7"/>
      <c r="C697" s="7"/>
      <c r="D697" s="7"/>
      <c r="E697" s="7"/>
      <c r="F697" s="29"/>
      <c r="G697" s="30"/>
      <c r="H697" s="30"/>
      <c r="I697" s="31"/>
      <c r="J697" s="32"/>
    </row>
    <row r="698" spans="1:10" ht="12.75" x14ac:dyDescent="0.2">
      <c r="A698" s="7"/>
      <c r="B698" s="7"/>
      <c r="C698" s="7"/>
      <c r="D698" s="7"/>
      <c r="E698" s="7"/>
      <c r="F698" s="29"/>
      <c r="G698" s="30"/>
      <c r="H698" s="30"/>
      <c r="I698" s="31"/>
      <c r="J698" s="32"/>
    </row>
    <row r="699" spans="1:10" ht="12.75" x14ac:dyDescent="0.2">
      <c r="A699" s="7"/>
      <c r="B699" s="7"/>
      <c r="C699" s="7"/>
      <c r="D699" s="7"/>
      <c r="E699" s="7"/>
      <c r="F699" s="29"/>
      <c r="G699" s="30"/>
      <c r="H699" s="30"/>
      <c r="I699" s="31"/>
      <c r="J699" s="32"/>
    </row>
    <row r="700" spans="1:10" ht="12.75" x14ac:dyDescent="0.2">
      <c r="A700" s="7"/>
      <c r="B700" s="7"/>
      <c r="C700" s="7"/>
      <c r="D700" s="7"/>
      <c r="E700" s="7"/>
      <c r="F700" s="29"/>
      <c r="G700" s="30"/>
      <c r="H700" s="30"/>
      <c r="I700" s="31"/>
      <c r="J700" s="32"/>
    </row>
    <row r="701" spans="1:10" ht="12.75" x14ac:dyDescent="0.2">
      <c r="A701" s="7"/>
      <c r="B701" s="7"/>
      <c r="C701" s="7"/>
      <c r="D701" s="7"/>
      <c r="E701" s="7"/>
      <c r="F701" s="29"/>
      <c r="G701" s="30"/>
      <c r="H701" s="30"/>
      <c r="I701" s="31"/>
      <c r="J701" s="32"/>
    </row>
    <row r="702" spans="1:10" ht="12.75" x14ac:dyDescent="0.2">
      <c r="A702" s="7"/>
      <c r="B702" s="7"/>
      <c r="C702" s="7"/>
      <c r="D702" s="7"/>
      <c r="E702" s="7"/>
      <c r="F702" s="29"/>
      <c r="G702" s="30"/>
      <c r="H702" s="30"/>
      <c r="I702" s="31"/>
      <c r="J702" s="32"/>
    </row>
    <row r="703" spans="1:10" ht="12.75" x14ac:dyDescent="0.2">
      <c r="A703" s="7"/>
      <c r="B703" s="7"/>
      <c r="C703" s="7"/>
      <c r="D703" s="7"/>
      <c r="E703" s="7"/>
      <c r="F703" s="29"/>
      <c r="G703" s="30"/>
      <c r="H703" s="30"/>
      <c r="I703" s="31"/>
      <c r="J703" s="32"/>
    </row>
    <row r="704" spans="1:10" ht="12.75" x14ac:dyDescent="0.2">
      <c r="A704" s="7"/>
      <c r="B704" s="7"/>
      <c r="C704" s="7"/>
      <c r="D704" s="7"/>
      <c r="E704" s="7"/>
      <c r="F704" s="29"/>
      <c r="G704" s="30"/>
      <c r="H704" s="30"/>
      <c r="I704" s="31"/>
      <c r="J704" s="32"/>
    </row>
    <row r="705" spans="1:10" ht="12.75" x14ac:dyDescent="0.2">
      <c r="A705" s="7"/>
      <c r="B705" s="7"/>
      <c r="C705" s="7"/>
      <c r="D705" s="7"/>
      <c r="E705" s="7"/>
      <c r="F705" s="29"/>
      <c r="G705" s="30"/>
      <c r="H705" s="30"/>
      <c r="I705" s="31"/>
      <c r="J705" s="32"/>
    </row>
    <row r="706" spans="1:10" ht="12.75" x14ac:dyDescent="0.2">
      <c r="A706" s="7"/>
      <c r="B706" s="7"/>
      <c r="C706" s="7"/>
      <c r="D706" s="7"/>
      <c r="E706" s="7"/>
      <c r="F706" s="29"/>
      <c r="G706" s="30"/>
      <c r="H706" s="30"/>
      <c r="I706" s="31"/>
      <c r="J706" s="32"/>
    </row>
    <row r="707" spans="1:10" ht="12.75" x14ac:dyDescent="0.2">
      <c r="A707" s="7"/>
      <c r="B707" s="7"/>
      <c r="C707" s="7"/>
      <c r="D707" s="7"/>
      <c r="E707" s="7"/>
      <c r="F707" s="29"/>
      <c r="G707" s="30"/>
      <c r="H707" s="30"/>
      <c r="I707" s="31"/>
      <c r="J707" s="32"/>
    </row>
    <row r="708" spans="1:10" ht="12.75" x14ac:dyDescent="0.2">
      <c r="A708" s="7"/>
      <c r="B708" s="7"/>
      <c r="C708" s="7"/>
      <c r="D708" s="7"/>
      <c r="E708" s="7"/>
      <c r="F708" s="29"/>
      <c r="G708" s="30"/>
      <c r="H708" s="30"/>
      <c r="I708" s="31"/>
      <c r="J708" s="32"/>
    </row>
    <row r="709" spans="1:10" ht="12.75" x14ac:dyDescent="0.2">
      <c r="A709" s="7"/>
      <c r="B709" s="7"/>
      <c r="C709" s="7"/>
      <c r="D709" s="7"/>
      <c r="E709" s="7"/>
      <c r="F709" s="29"/>
      <c r="G709" s="30"/>
      <c r="H709" s="30"/>
      <c r="I709" s="31"/>
      <c r="J709" s="32"/>
    </row>
    <row r="710" spans="1:10" ht="12.75" x14ac:dyDescent="0.2">
      <c r="A710" s="7"/>
      <c r="B710" s="7"/>
      <c r="C710" s="7"/>
      <c r="D710" s="7"/>
      <c r="E710" s="7"/>
      <c r="F710" s="29"/>
      <c r="G710" s="30"/>
      <c r="H710" s="30"/>
      <c r="I710" s="31"/>
      <c r="J710" s="32"/>
    </row>
    <row r="711" spans="1:10" ht="12.75" x14ac:dyDescent="0.2">
      <c r="A711" s="7"/>
      <c r="B711" s="7"/>
      <c r="C711" s="7"/>
      <c r="D711" s="7"/>
      <c r="E711" s="7"/>
      <c r="F711" s="29"/>
      <c r="G711" s="30"/>
      <c r="H711" s="30"/>
      <c r="I711" s="31"/>
      <c r="J711" s="32"/>
    </row>
    <row r="712" spans="1:10" ht="12.75" x14ac:dyDescent="0.2">
      <c r="A712" s="7"/>
      <c r="B712" s="7"/>
      <c r="C712" s="7"/>
      <c r="D712" s="7"/>
      <c r="E712" s="7"/>
      <c r="F712" s="29"/>
      <c r="G712" s="30"/>
      <c r="H712" s="30"/>
      <c r="I712" s="31"/>
      <c r="J712" s="32"/>
    </row>
    <row r="713" spans="1:10" ht="12.75" x14ac:dyDescent="0.2">
      <c r="A713" s="7"/>
      <c r="B713" s="7"/>
      <c r="C713" s="7"/>
      <c r="D713" s="7"/>
      <c r="E713" s="7"/>
      <c r="F713" s="29"/>
      <c r="G713" s="30"/>
      <c r="H713" s="30"/>
      <c r="I713" s="31"/>
      <c r="J713" s="32"/>
    </row>
    <row r="714" spans="1:10" ht="12.75" x14ac:dyDescent="0.2">
      <c r="A714" s="7"/>
      <c r="B714" s="7"/>
      <c r="C714" s="7"/>
      <c r="D714" s="7"/>
      <c r="E714" s="7"/>
      <c r="F714" s="29"/>
      <c r="G714" s="30"/>
      <c r="H714" s="30"/>
      <c r="I714" s="31"/>
      <c r="J714" s="32"/>
    </row>
    <row r="715" spans="1:10" ht="12.75" x14ac:dyDescent="0.2">
      <c r="A715" s="7"/>
      <c r="B715" s="7"/>
      <c r="C715" s="7"/>
      <c r="D715" s="7"/>
      <c r="E715" s="7"/>
      <c r="F715" s="29"/>
      <c r="G715" s="30"/>
      <c r="H715" s="30"/>
      <c r="I715" s="31"/>
      <c r="J715" s="32"/>
    </row>
    <row r="716" spans="1:10" ht="12.75" x14ac:dyDescent="0.2">
      <c r="A716" s="7"/>
      <c r="B716" s="7"/>
      <c r="C716" s="7"/>
      <c r="D716" s="7"/>
      <c r="E716" s="7"/>
      <c r="F716" s="29"/>
      <c r="G716" s="30"/>
      <c r="H716" s="30"/>
      <c r="I716" s="31"/>
      <c r="J716" s="32"/>
    </row>
    <row r="717" spans="1:10" ht="12.75" x14ac:dyDescent="0.2">
      <c r="A717" s="7"/>
      <c r="B717" s="7"/>
      <c r="C717" s="7"/>
      <c r="D717" s="7"/>
      <c r="E717" s="7"/>
      <c r="F717" s="29"/>
      <c r="G717" s="30"/>
      <c r="H717" s="30"/>
      <c r="I717" s="31"/>
      <c r="J717" s="32"/>
    </row>
    <row r="718" spans="1:10" ht="12.75" x14ac:dyDescent="0.2">
      <c r="A718" s="7"/>
      <c r="B718" s="7"/>
      <c r="C718" s="7"/>
      <c r="D718" s="7"/>
      <c r="E718" s="7"/>
      <c r="F718" s="29"/>
      <c r="G718" s="30"/>
      <c r="H718" s="30"/>
      <c r="I718" s="31"/>
      <c r="J718" s="32"/>
    </row>
    <row r="719" spans="1:10" ht="12.75" x14ac:dyDescent="0.2">
      <c r="A719" s="7"/>
      <c r="B719" s="7"/>
      <c r="C719" s="7"/>
      <c r="D719" s="7"/>
      <c r="E719" s="7"/>
      <c r="F719" s="29"/>
      <c r="G719" s="30"/>
      <c r="H719" s="30"/>
      <c r="I719" s="31"/>
      <c r="J719" s="32"/>
    </row>
    <row r="720" spans="1:10" ht="12.75" x14ac:dyDescent="0.2">
      <c r="A720" s="7"/>
      <c r="B720" s="7"/>
      <c r="C720" s="7"/>
      <c r="D720" s="7"/>
      <c r="E720" s="7"/>
      <c r="F720" s="29"/>
      <c r="G720" s="30"/>
      <c r="H720" s="30"/>
      <c r="I720" s="31"/>
      <c r="J720" s="32"/>
    </row>
    <row r="721" spans="1:10" ht="12.75" x14ac:dyDescent="0.2">
      <c r="A721" s="7"/>
      <c r="B721" s="7"/>
      <c r="C721" s="7"/>
      <c r="D721" s="7"/>
      <c r="E721" s="7"/>
      <c r="F721" s="29"/>
      <c r="G721" s="30"/>
      <c r="H721" s="30"/>
      <c r="I721" s="31"/>
      <c r="J721" s="32"/>
    </row>
    <row r="722" spans="1:10" ht="12.75" x14ac:dyDescent="0.2">
      <c r="A722" s="7"/>
      <c r="B722" s="7"/>
      <c r="C722" s="7"/>
      <c r="D722" s="7"/>
      <c r="E722" s="7"/>
      <c r="F722" s="29"/>
      <c r="G722" s="30"/>
      <c r="H722" s="30"/>
      <c r="I722" s="31"/>
      <c r="J722" s="32"/>
    </row>
    <row r="723" spans="1:10" ht="12.75" x14ac:dyDescent="0.2">
      <c r="A723" s="7"/>
      <c r="B723" s="7"/>
      <c r="C723" s="7"/>
      <c r="D723" s="7"/>
      <c r="E723" s="7"/>
      <c r="F723" s="29"/>
      <c r="G723" s="30"/>
      <c r="H723" s="30"/>
      <c r="I723" s="31"/>
      <c r="J723" s="32"/>
    </row>
    <row r="724" spans="1:10" ht="12.75" x14ac:dyDescent="0.2">
      <c r="A724" s="7"/>
      <c r="B724" s="7"/>
      <c r="C724" s="7"/>
      <c r="D724" s="7"/>
      <c r="E724" s="7"/>
      <c r="F724" s="29"/>
      <c r="G724" s="30"/>
      <c r="H724" s="30"/>
      <c r="I724" s="31"/>
      <c r="J724" s="32"/>
    </row>
    <row r="725" spans="1:10" ht="12.75" x14ac:dyDescent="0.2">
      <c r="A725" s="7"/>
      <c r="B725" s="7"/>
      <c r="C725" s="7"/>
      <c r="D725" s="7"/>
      <c r="E725" s="7"/>
      <c r="F725" s="29"/>
      <c r="G725" s="30"/>
      <c r="H725" s="30"/>
      <c r="I725" s="31"/>
      <c r="J725" s="32"/>
    </row>
    <row r="726" spans="1:10" ht="12.75" x14ac:dyDescent="0.2">
      <c r="A726" s="7"/>
      <c r="B726" s="7"/>
      <c r="C726" s="7"/>
      <c r="D726" s="7"/>
      <c r="E726" s="7"/>
      <c r="F726" s="29"/>
      <c r="G726" s="30"/>
      <c r="H726" s="30"/>
      <c r="I726" s="31"/>
      <c r="J726" s="32"/>
    </row>
    <row r="727" spans="1:10" ht="12.75" x14ac:dyDescent="0.2">
      <c r="A727" s="7"/>
      <c r="B727" s="7"/>
      <c r="C727" s="7"/>
      <c r="D727" s="7"/>
      <c r="E727" s="7"/>
      <c r="F727" s="29"/>
      <c r="G727" s="30"/>
      <c r="H727" s="30"/>
      <c r="I727" s="31"/>
      <c r="J727" s="32"/>
    </row>
    <row r="728" spans="1:10" ht="12.75" x14ac:dyDescent="0.2">
      <c r="A728" s="7"/>
      <c r="B728" s="7"/>
      <c r="C728" s="7"/>
      <c r="D728" s="7"/>
      <c r="E728" s="7"/>
      <c r="F728" s="29"/>
      <c r="G728" s="30"/>
      <c r="H728" s="30"/>
      <c r="I728" s="31"/>
      <c r="J728" s="32"/>
    </row>
    <row r="729" spans="1:10" ht="12.75" x14ac:dyDescent="0.2">
      <c r="A729" s="7"/>
      <c r="B729" s="7"/>
      <c r="C729" s="7"/>
      <c r="D729" s="7"/>
      <c r="E729" s="7"/>
      <c r="F729" s="29"/>
      <c r="G729" s="30"/>
      <c r="H729" s="30"/>
      <c r="I729" s="31"/>
      <c r="J729" s="32"/>
    </row>
    <row r="730" spans="1:10" ht="12.75" x14ac:dyDescent="0.2">
      <c r="A730" s="7"/>
      <c r="B730" s="7"/>
      <c r="C730" s="7"/>
      <c r="D730" s="7"/>
      <c r="E730" s="7"/>
      <c r="F730" s="29"/>
      <c r="G730" s="30"/>
      <c r="H730" s="30"/>
      <c r="I730" s="31"/>
      <c r="J730" s="32"/>
    </row>
    <row r="731" spans="1:10" ht="12.75" x14ac:dyDescent="0.2">
      <c r="A731" s="7"/>
      <c r="B731" s="7"/>
      <c r="C731" s="7"/>
      <c r="D731" s="7"/>
      <c r="E731" s="7"/>
      <c r="F731" s="29"/>
      <c r="G731" s="30"/>
      <c r="H731" s="30"/>
      <c r="I731" s="31"/>
      <c r="J731" s="32"/>
    </row>
    <row r="732" spans="1:10" ht="12.75" x14ac:dyDescent="0.2">
      <c r="A732" s="7"/>
      <c r="B732" s="7"/>
      <c r="C732" s="7"/>
      <c r="D732" s="7"/>
      <c r="E732" s="7"/>
      <c r="F732" s="29"/>
      <c r="G732" s="30"/>
      <c r="H732" s="30"/>
      <c r="I732" s="31"/>
      <c r="J732" s="32"/>
    </row>
    <row r="733" spans="1:10" ht="12.75" x14ac:dyDescent="0.2">
      <c r="A733" s="7"/>
      <c r="B733" s="7"/>
      <c r="C733" s="7"/>
      <c r="D733" s="7"/>
      <c r="E733" s="7"/>
      <c r="F733" s="29"/>
      <c r="G733" s="30"/>
      <c r="H733" s="30"/>
      <c r="I733" s="31"/>
      <c r="J733" s="32"/>
    </row>
    <row r="734" spans="1:10" ht="12.75" x14ac:dyDescent="0.2">
      <c r="A734" s="7"/>
      <c r="B734" s="7"/>
      <c r="C734" s="7"/>
      <c r="D734" s="7"/>
      <c r="E734" s="7"/>
      <c r="F734" s="29"/>
      <c r="G734" s="30"/>
      <c r="H734" s="30"/>
      <c r="I734" s="31"/>
      <c r="J734" s="32"/>
    </row>
    <row r="735" spans="1:10" ht="12.75" x14ac:dyDescent="0.2">
      <c r="A735" s="7"/>
      <c r="B735" s="7"/>
      <c r="C735" s="7"/>
      <c r="D735" s="7"/>
      <c r="E735" s="7"/>
      <c r="F735" s="29"/>
      <c r="G735" s="30"/>
      <c r="H735" s="30"/>
      <c r="I735" s="31"/>
      <c r="J735" s="32"/>
    </row>
    <row r="736" spans="1:10" ht="12.75" x14ac:dyDescent="0.2">
      <c r="A736" s="7"/>
      <c r="B736" s="7"/>
      <c r="C736" s="7"/>
      <c r="D736" s="7"/>
      <c r="E736" s="7"/>
      <c r="F736" s="29"/>
      <c r="G736" s="30"/>
      <c r="H736" s="30"/>
      <c r="I736" s="31"/>
      <c r="J736" s="32"/>
    </row>
    <row r="737" spans="1:10" ht="12.75" x14ac:dyDescent="0.2">
      <c r="A737" s="7"/>
      <c r="B737" s="7"/>
      <c r="C737" s="7"/>
      <c r="D737" s="7"/>
      <c r="E737" s="7"/>
      <c r="F737" s="29"/>
      <c r="G737" s="30"/>
      <c r="H737" s="30"/>
      <c r="I737" s="31"/>
      <c r="J737" s="32"/>
    </row>
    <row r="738" spans="1:10" ht="12.75" x14ac:dyDescent="0.2">
      <c r="A738" s="7"/>
      <c r="B738" s="7"/>
      <c r="C738" s="7"/>
      <c r="D738" s="7"/>
      <c r="E738" s="7"/>
      <c r="F738" s="29"/>
      <c r="G738" s="30"/>
      <c r="H738" s="30"/>
      <c r="I738" s="31"/>
      <c r="J738" s="32"/>
    </row>
    <row r="739" spans="1:10" ht="12.75" x14ac:dyDescent="0.2">
      <c r="A739" s="7"/>
      <c r="B739" s="7"/>
      <c r="C739" s="7"/>
      <c r="D739" s="7"/>
      <c r="E739" s="7"/>
      <c r="F739" s="29"/>
      <c r="G739" s="30"/>
      <c r="H739" s="30"/>
      <c r="I739" s="31"/>
      <c r="J739" s="32"/>
    </row>
    <row r="740" spans="1:10" ht="12.75" x14ac:dyDescent="0.2">
      <c r="A740" s="7"/>
      <c r="B740" s="7"/>
      <c r="C740" s="7"/>
      <c r="D740" s="7"/>
      <c r="E740" s="7"/>
      <c r="F740" s="29"/>
      <c r="G740" s="30"/>
      <c r="H740" s="30"/>
      <c r="I740" s="31"/>
      <c r="J740" s="32"/>
    </row>
    <row r="741" spans="1:10" ht="12.75" x14ac:dyDescent="0.2">
      <c r="A741" s="7"/>
      <c r="B741" s="7"/>
      <c r="C741" s="7"/>
      <c r="D741" s="7"/>
      <c r="E741" s="7"/>
      <c r="F741" s="29"/>
      <c r="G741" s="30"/>
      <c r="H741" s="30"/>
      <c r="I741" s="31"/>
      <c r="J741" s="32"/>
    </row>
    <row r="742" spans="1:10" ht="12.75" x14ac:dyDescent="0.2">
      <c r="A742" s="7"/>
      <c r="B742" s="7"/>
      <c r="C742" s="7"/>
      <c r="D742" s="7"/>
      <c r="E742" s="7"/>
      <c r="F742" s="29"/>
      <c r="G742" s="30"/>
      <c r="H742" s="30"/>
      <c r="I742" s="31"/>
      <c r="J742" s="32"/>
    </row>
    <row r="743" spans="1:10" ht="12.75" x14ac:dyDescent="0.2">
      <c r="A743" s="7"/>
      <c r="B743" s="7"/>
      <c r="C743" s="7"/>
      <c r="D743" s="7"/>
      <c r="E743" s="7"/>
      <c r="F743" s="29"/>
      <c r="G743" s="30"/>
      <c r="H743" s="30"/>
      <c r="I743" s="31"/>
      <c r="J743" s="32"/>
    </row>
    <row r="744" spans="1:10" ht="12.75" x14ac:dyDescent="0.2">
      <c r="A744" s="7"/>
      <c r="B744" s="7"/>
      <c r="C744" s="7"/>
      <c r="D744" s="7"/>
      <c r="E744" s="7"/>
      <c r="F744" s="29"/>
      <c r="G744" s="30"/>
      <c r="H744" s="30"/>
      <c r="I744" s="31"/>
      <c r="J744" s="32"/>
    </row>
    <row r="745" spans="1:10" ht="12.75" x14ac:dyDescent="0.2">
      <c r="A745" s="7"/>
      <c r="B745" s="7"/>
      <c r="C745" s="7"/>
      <c r="D745" s="7"/>
      <c r="E745" s="7"/>
      <c r="F745" s="29"/>
      <c r="G745" s="30"/>
      <c r="H745" s="30"/>
      <c r="I745" s="31"/>
      <c r="J745" s="32"/>
    </row>
    <row r="746" spans="1:10" ht="12.75" x14ac:dyDescent="0.2">
      <c r="A746" s="7"/>
      <c r="B746" s="7"/>
      <c r="C746" s="7"/>
      <c r="D746" s="7"/>
      <c r="E746" s="7"/>
      <c r="F746" s="29"/>
      <c r="G746" s="30"/>
      <c r="H746" s="30"/>
      <c r="I746" s="31"/>
      <c r="J746" s="32"/>
    </row>
    <row r="747" spans="1:10" ht="12.75" x14ac:dyDescent="0.2">
      <c r="A747" s="7"/>
      <c r="B747" s="7"/>
      <c r="C747" s="7"/>
      <c r="D747" s="7"/>
      <c r="E747" s="7"/>
      <c r="F747" s="29"/>
      <c r="G747" s="30"/>
      <c r="H747" s="30"/>
      <c r="I747" s="31"/>
      <c r="J747" s="32"/>
    </row>
    <row r="748" spans="1:10" ht="12.75" x14ac:dyDescent="0.2">
      <c r="A748" s="7"/>
      <c r="B748" s="7"/>
      <c r="C748" s="7"/>
      <c r="D748" s="7"/>
      <c r="E748" s="7"/>
      <c r="F748" s="29"/>
      <c r="G748" s="30"/>
      <c r="H748" s="30"/>
      <c r="I748" s="31"/>
      <c r="J748" s="32"/>
    </row>
    <row r="749" spans="1:10" ht="12.75" x14ac:dyDescent="0.2">
      <c r="A749" s="7"/>
      <c r="B749" s="7"/>
      <c r="C749" s="7"/>
      <c r="D749" s="7"/>
      <c r="E749" s="7"/>
      <c r="F749" s="29"/>
      <c r="G749" s="30"/>
      <c r="H749" s="30"/>
      <c r="I749" s="31"/>
      <c r="J749" s="32"/>
    </row>
    <row r="750" spans="1:10" ht="12.75" x14ac:dyDescent="0.2">
      <c r="A750" s="7"/>
      <c r="B750" s="7"/>
      <c r="C750" s="7"/>
      <c r="D750" s="7"/>
      <c r="E750" s="7"/>
      <c r="F750" s="29"/>
      <c r="G750" s="30"/>
      <c r="H750" s="30"/>
      <c r="I750" s="31"/>
      <c r="J750" s="32"/>
    </row>
    <row r="751" spans="1:10" ht="12.75" x14ac:dyDescent="0.2">
      <c r="A751" s="7"/>
      <c r="B751" s="7"/>
      <c r="C751" s="7"/>
      <c r="D751" s="7"/>
      <c r="E751" s="7"/>
      <c r="F751" s="29"/>
      <c r="G751" s="30"/>
      <c r="H751" s="30"/>
      <c r="I751" s="31"/>
      <c r="J751" s="32"/>
    </row>
    <row r="752" spans="1:10" ht="12.75" x14ac:dyDescent="0.2">
      <c r="A752" s="7"/>
      <c r="B752" s="7"/>
      <c r="C752" s="7"/>
      <c r="D752" s="7"/>
      <c r="E752" s="7"/>
      <c r="F752" s="29"/>
      <c r="G752" s="30"/>
      <c r="H752" s="30"/>
      <c r="I752" s="31"/>
      <c r="J752" s="32"/>
    </row>
    <row r="753" spans="1:10" ht="12.75" x14ac:dyDescent="0.2">
      <c r="A753" s="7"/>
      <c r="B753" s="7"/>
      <c r="C753" s="7"/>
      <c r="D753" s="7"/>
      <c r="E753" s="7"/>
      <c r="F753" s="29"/>
      <c r="G753" s="30"/>
      <c r="H753" s="30"/>
      <c r="I753" s="31"/>
      <c r="J753" s="32"/>
    </row>
    <row r="754" spans="1:10" ht="12.75" x14ac:dyDescent="0.2">
      <c r="A754" s="7"/>
      <c r="B754" s="7"/>
      <c r="C754" s="7"/>
      <c r="D754" s="7"/>
      <c r="E754" s="7"/>
      <c r="F754" s="29"/>
      <c r="G754" s="30"/>
      <c r="H754" s="30"/>
      <c r="I754" s="31"/>
      <c r="J754" s="32"/>
    </row>
    <row r="755" spans="1:10" ht="12.75" x14ac:dyDescent="0.2">
      <c r="A755" s="7"/>
      <c r="B755" s="7"/>
      <c r="C755" s="7"/>
      <c r="D755" s="7"/>
      <c r="E755" s="7"/>
      <c r="F755" s="29"/>
      <c r="G755" s="30"/>
      <c r="H755" s="30"/>
      <c r="I755" s="31"/>
      <c r="J755" s="32"/>
    </row>
    <row r="756" spans="1:10" ht="12.75" x14ac:dyDescent="0.2">
      <c r="A756" s="7"/>
      <c r="B756" s="7"/>
      <c r="C756" s="7"/>
      <c r="D756" s="7"/>
      <c r="E756" s="7"/>
      <c r="F756" s="29"/>
      <c r="G756" s="30"/>
      <c r="H756" s="30"/>
      <c r="I756" s="31"/>
      <c r="J756" s="32"/>
    </row>
    <row r="757" spans="1:10" ht="12.75" x14ac:dyDescent="0.2">
      <c r="A757" s="7"/>
      <c r="B757" s="7"/>
      <c r="C757" s="7"/>
      <c r="D757" s="7"/>
      <c r="E757" s="7"/>
      <c r="F757" s="29"/>
      <c r="G757" s="30"/>
      <c r="H757" s="30"/>
      <c r="I757" s="31"/>
      <c r="J757" s="32"/>
    </row>
    <row r="758" spans="1:10" ht="12.75" x14ac:dyDescent="0.2">
      <c r="A758" s="7"/>
      <c r="B758" s="7"/>
      <c r="C758" s="7"/>
      <c r="D758" s="7"/>
      <c r="E758" s="7"/>
      <c r="F758" s="29"/>
      <c r="G758" s="30"/>
      <c r="H758" s="30"/>
      <c r="I758" s="31"/>
      <c r="J758" s="32"/>
    </row>
    <row r="759" spans="1:10" ht="12.75" x14ac:dyDescent="0.2">
      <c r="A759" s="7"/>
      <c r="B759" s="7"/>
      <c r="C759" s="7"/>
      <c r="D759" s="7"/>
      <c r="E759" s="7"/>
      <c r="F759" s="29"/>
      <c r="G759" s="30"/>
      <c r="H759" s="30"/>
      <c r="I759" s="31"/>
      <c r="J759" s="32"/>
    </row>
    <row r="760" spans="1:10" ht="12.75" x14ac:dyDescent="0.2">
      <c r="A760" s="7"/>
      <c r="B760" s="7"/>
      <c r="C760" s="7"/>
      <c r="D760" s="7"/>
      <c r="E760" s="7"/>
      <c r="F760" s="29"/>
      <c r="G760" s="30"/>
      <c r="H760" s="30"/>
      <c r="I760" s="31"/>
      <c r="J760" s="32"/>
    </row>
    <row r="761" spans="1:10" ht="12.75" x14ac:dyDescent="0.2">
      <c r="A761" s="7"/>
      <c r="B761" s="7"/>
      <c r="C761" s="7"/>
      <c r="D761" s="7"/>
      <c r="E761" s="7"/>
      <c r="F761" s="29"/>
      <c r="G761" s="30"/>
      <c r="H761" s="30"/>
      <c r="I761" s="31"/>
      <c r="J761" s="32"/>
    </row>
    <row r="762" spans="1:10" ht="12.75" x14ac:dyDescent="0.2">
      <c r="A762" s="7"/>
      <c r="B762" s="7"/>
      <c r="C762" s="7"/>
      <c r="D762" s="7"/>
      <c r="E762" s="7"/>
      <c r="F762" s="29"/>
      <c r="G762" s="30"/>
      <c r="H762" s="30"/>
      <c r="I762" s="31"/>
      <c r="J762" s="32"/>
    </row>
    <row r="763" spans="1:10" ht="12.75" x14ac:dyDescent="0.2">
      <c r="A763" s="7"/>
      <c r="B763" s="7"/>
      <c r="C763" s="7"/>
      <c r="D763" s="7"/>
      <c r="E763" s="7"/>
      <c r="F763" s="29"/>
      <c r="G763" s="30"/>
      <c r="H763" s="30"/>
      <c r="I763" s="31"/>
      <c r="J763" s="32"/>
    </row>
    <row r="764" spans="1:10" ht="12.75" x14ac:dyDescent="0.2">
      <c r="A764" s="7"/>
      <c r="B764" s="7"/>
      <c r="C764" s="7"/>
      <c r="D764" s="7"/>
      <c r="E764" s="7"/>
      <c r="F764" s="29"/>
      <c r="G764" s="30"/>
      <c r="H764" s="30"/>
      <c r="I764" s="31"/>
      <c r="J764" s="32"/>
    </row>
    <row r="765" spans="1:10" ht="12.75" x14ac:dyDescent="0.2">
      <c r="A765" s="7"/>
      <c r="B765" s="7"/>
      <c r="C765" s="7"/>
      <c r="D765" s="7"/>
      <c r="E765" s="7"/>
      <c r="F765" s="29"/>
      <c r="G765" s="30"/>
      <c r="H765" s="30"/>
      <c r="I765" s="31"/>
      <c r="J765" s="32"/>
    </row>
    <row r="766" spans="1:10" ht="12.75" x14ac:dyDescent="0.2">
      <c r="A766" s="7"/>
      <c r="B766" s="7"/>
      <c r="C766" s="7"/>
      <c r="D766" s="7"/>
      <c r="E766" s="7"/>
      <c r="F766" s="29"/>
      <c r="G766" s="30"/>
      <c r="H766" s="30"/>
      <c r="I766" s="31"/>
      <c r="J766" s="32"/>
    </row>
    <row r="767" spans="1:10" ht="12.75" x14ac:dyDescent="0.2">
      <c r="A767" s="7"/>
      <c r="B767" s="7"/>
      <c r="C767" s="7"/>
      <c r="D767" s="7"/>
      <c r="E767" s="7"/>
      <c r="F767" s="29"/>
      <c r="G767" s="30"/>
      <c r="H767" s="30"/>
      <c r="I767" s="31"/>
      <c r="J767" s="32"/>
    </row>
    <row r="768" spans="1:10" ht="12.75" x14ac:dyDescent="0.2">
      <c r="A768" s="7"/>
      <c r="B768" s="7"/>
      <c r="C768" s="7"/>
      <c r="D768" s="7"/>
      <c r="E768" s="7"/>
      <c r="F768" s="29"/>
      <c r="G768" s="30"/>
      <c r="H768" s="30"/>
      <c r="I768" s="31"/>
      <c r="J768" s="32"/>
    </row>
    <row r="769" spans="1:10" ht="12.75" x14ac:dyDescent="0.2">
      <c r="A769" s="7"/>
      <c r="B769" s="7"/>
      <c r="C769" s="7"/>
      <c r="D769" s="7"/>
      <c r="E769" s="7"/>
      <c r="F769" s="29"/>
      <c r="G769" s="30"/>
      <c r="H769" s="30"/>
      <c r="I769" s="31"/>
      <c r="J769" s="32"/>
    </row>
    <row r="770" spans="1:10" ht="12.75" x14ac:dyDescent="0.2">
      <c r="A770" s="7"/>
      <c r="B770" s="7"/>
      <c r="C770" s="7"/>
      <c r="D770" s="7"/>
      <c r="E770" s="7"/>
      <c r="F770" s="29"/>
      <c r="G770" s="30"/>
      <c r="H770" s="30"/>
      <c r="I770" s="31"/>
      <c r="J770" s="32"/>
    </row>
    <row r="771" spans="1:10" ht="12.75" x14ac:dyDescent="0.2">
      <c r="A771" s="7"/>
      <c r="B771" s="7"/>
      <c r="C771" s="7"/>
      <c r="D771" s="7"/>
      <c r="E771" s="7"/>
      <c r="F771" s="29"/>
      <c r="G771" s="30"/>
      <c r="H771" s="30"/>
      <c r="I771" s="31"/>
      <c r="J771" s="32"/>
    </row>
    <row r="772" spans="1:10" ht="12.75" x14ac:dyDescent="0.2">
      <c r="A772" s="7"/>
      <c r="B772" s="7"/>
      <c r="C772" s="7"/>
      <c r="D772" s="7"/>
      <c r="E772" s="7"/>
      <c r="F772" s="29"/>
      <c r="G772" s="30"/>
      <c r="H772" s="30"/>
      <c r="I772" s="31"/>
      <c r="J772" s="32"/>
    </row>
    <row r="773" spans="1:10" ht="12.75" x14ac:dyDescent="0.2">
      <c r="A773" s="7"/>
      <c r="B773" s="7"/>
      <c r="C773" s="7"/>
      <c r="D773" s="7"/>
      <c r="E773" s="7"/>
      <c r="F773" s="29"/>
      <c r="G773" s="30"/>
      <c r="H773" s="30"/>
      <c r="I773" s="31"/>
      <c r="J773" s="32"/>
    </row>
    <row r="774" spans="1:10" ht="12.75" x14ac:dyDescent="0.2">
      <c r="A774" s="7"/>
      <c r="B774" s="7"/>
      <c r="C774" s="7"/>
      <c r="D774" s="7"/>
      <c r="E774" s="7"/>
      <c r="F774" s="29"/>
      <c r="G774" s="30"/>
      <c r="H774" s="30"/>
      <c r="I774" s="31"/>
      <c r="J774" s="32"/>
    </row>
    <row r="775" spans="1:10" ht="12.75" x14ac:dyDescent="0.2">
      <c r="A775" s="7"/>
      <c r="B775" s="7"/>
      <c r="C775" s="7"/>
      <c r="D775" s="7"/>
      <c r="E775" s="7"/>
      <c r="F775" s="29"/>
      <c r="G775" s="30"/>
      <c r="H775" s="30"/>
      <c r="I775" s="31"/>
      <c r="J775" s="32"/>
    </row>
    <row r="776" spans="1:10" ht="12.75" x14ac:dyDescent="0.2">
      <c r="A776" s="7"/>
      <c r="B776" s="7"/>
      <c r="C776" s="7"/>
      <c r="D776" s="7"/>
      <c r="E776" s="7"/>
      <c r="F776" s="29"/>
      <c r="G776" s="30"/>
      <c r="H776" s="30"/>
      <c r="I776" s="31"/>
      <c r="J776" s="32"/>
    </row>
    <row r="777" spans="1:10" ht="12.75" x14ac:dyDescent="0.2">
      <c r="A777" s="7"/>
      <c r="B777" s="7"/>
      <c r="C777" s="7"/>
      <c r="D777" s="7"/>
      <c r="E777" s="7"/>
      <c r="F777" s="29"/>
      <c r="G777" s="30"/>
      <c r="H777" s="30"/>
      <c r="I777" s="31"/>
      <c r="J777" s="32"/>
    </row>
    <row r="778" spans="1:10" ht="12.75" x14ac:dyDescent="0.2">
      <c r="A778" s="7"/>
      <c r="B778" s="7"/>
      <c r="C778" s="7"/>
      <c r="D778" s="7"/>
      <c r="E778" s="7"/>
      <c r="F778" s="29"/>
      <c r="G778" s="30"/>
      <c r="H778" s="30"/>
      <c r="I778" s="31"/>
      <c r="J778" s="32"/>
    </row>
    <row r="779" spans="1:10" ht="12.75" x14ac:dyDescent="0.2">
      <c r="A779" s="7"/>
      <c r="B779" s="7"/>
      <c r="C779" s="7"/>
      <c r="D779" s="7"/>
      <c r="E779" s="7"/>
      <c r="F779" s="29"/>
      <c r="G779" s="30"/>
      <c r="H779" s="30"/>
      <c r="I779" s="31"/>
      <c r="J779" s="32"/>
    </row>
    <row r="780" spans="1:10" ht="12.75" x14ac:dyDescent="0.2">
      <c r="A780" s="7"/>
      <c r="B780" s="7"/>
      <c r="C780" s="7"/>
      <c r="D780" s="7"/>
      <c r="E780" s="7"/>
      <c r="F780" s="29"/>
      <c r="G780" s="30"/>
      <c r="H780" s="30"/>
      <c r="I780" s="31"/>
      <c r="J780" s="32"/>
    </row>
    <row r="781" spans="1:10" ht="12.75" x14ac:dyDescent="0.2">
      <c r="A781" s="7"/>
      <c r="B781" s="7"/>
      <c r="C781" s="7"/>
      <c r="D781" s="7"/>
      <c r="E781" s="7"/>
      <c r="F781" s="29"/>
      <c r="G781" s="30"/>
      <c r="H781" s="30"/>
      <c r="I781" s="31"/>
      <c r="J781" s="32"/>
    </row>
    <row r="782" spans="1:10" ht="12.75" x14ac:dyDescent="0.2">
      <c r="A782" s="7"/>
      <c r="B782" s="7"/>
      <c r="C782" s="7"/>
      <c r="D782" s="7"/>
      <c r="E782" s="7"/>
      <c r="F782" s="29"/>
      <c r="G782" s="30"/>
      <c r="H782" s="30"/>
      <c r="I782" s="31"/>
      <c r="J782" s="32"/>
    </row>
    <row r="783" spans="1:10" ht="12.75" x14ac:dyDescent="0.2">
      <c r="A783" s="7"/>
      <c r="B783" s="7"/>
      <c r="C783" s="7"/>
      <c r="D783" s="7"/>
      <c r="E783" s="7"/>
      <c r="F783" s="29"/>
      <c r="G783" s="30"/>
      <c r="H783" s="30"/>
      <c r="I783" s="31"/>
      <c r="J783" s="32"/>
    </row>
    <row r="784" spans="1:10" ht="12.75" x14ac:dyDescent="0.2">
      <c r="A784" s="7"/>
      <c r="B784" s="7"/>
      <c r="C784" s="7"/>
      <c r="D784" s="7"/>
      <c r="E784" s="7"/>
      <c r="F784" s="29"/>
      <c r="G784" s="30"/>
      <c r="H784" s="30"/>
      <c r="I784" s="31"/>
      <c r="J784" s="32"/>
    </row>
    <row r="785" spans="1:10" ht="12.75" x14ac:dyDescent="0.2">
      <c r="A785" s="7"/>
      <c r="B785" s="7"/>
      <c r="C785" s="7"/>
      <c r="D785" s="7"/>
      <c r="E785" s="7"/>
      <c r="F785" s="29"/>
      <c r="G785" s="30"/>
      <c r="H785" s="30"/>
      <c r="I785" s="31"/>
      <c r="J785" s="32"/>
    </row>
    <row r="786" spans="1:10" ht="12.75" x14ac:dyDescent="0.2">
      <c r="A786" s="7"/>
      <c r="B786" s="7"/>
      <c r="C786" s="7"/>
      <c r="D786" s="7"/>
      <c r="E786" s="7"/>
      <c r="F786" s="29"/>
      <c r="G786" s="30"/>
      <c r="H786" s="30"/>
      <c r="I786" s="31"/>
      <c r="J786" s="32"/>
    </row>
    <row r="787" spans="1:10" ht="12.75" x14ac:dyDescent="0.2">
      <c r="A787" s="7"/>
      <c r="B787" s="7"/>
      <c r="C787" s="7"/>
      <c r="D787" s="7"/>
      <c r="E787" s="7"/>
      <c r="F787" s="29"/>
      <c r="G787" s="30"/>
      <c r="H787" s="30"/>
      <c r="I787" s="31"/>
      <c r="J787" s="32"/>
    </row>
    <row r="788" spans="1:10" ht="12.75" x14ac:dyDescent="0.2">
      <c r="A788" s="7"/>
      <c r="B788" s="7"/>
      <c r="C788" s="7"/>
      <c r="D788" s="7"/>
      <c r="E788" s="7"/>
      <c r="F788" s="29"/>
      <c r="G788" s="30"/>
      <c r="H788" s="30"/>
      <c r="I788" s="31"/>
      <c r="J788" s="32"/>
    </row>
    <row r="789" spans="1:10" ht="12.75" x14ac:dyDescent="0.2">
      <c r="A789" s="7"/>
      <c r="B789" s="7"/>
      <c r="C789" s="7"/>
      <c r="D789" s="7"/>
      <c r="E789" s="7"/>
      <c r="F789" s="29"/>
      <c r="G789" s="30"/>
      <c r="H789" s="30"/>
      <c r="I789" s="31"/>
      <c r="J789" s="32"/>
    </row>
    <row r="790" spans="1:10" ht="12.75" x14ac:dyDescent="0.2">
      <c r="A790" s="7"/>
      <c r="B790" s="7"/>
      <c r="C790" s="7"/>
      <c r="D790" s="7"/>
      <c r="E790" s="7"/>
      <c r="F790" s="29"/>
      <c r="G790" s="30"/>
      <c r="H790" s="30"/>
      <c r="I790" s="31"/>
      <c r="J790" s="32"/>
    </row>
    <row r="791" spans="1:10" ht="12.75" x14ac:dyDescent="0.2">
      <c r="A791" s="7"/>
      <c r="B791" s="7"/>
      <c r="C791" s="7"/>
      <c r="D791" s="7"/>
      <c r="E791" s="7"/>
      <c r="F791" s="29"/>
      <c r="G791" s="30"/>
      <c r="H791" s="30"/>
      <c r="I791" s="31"/>
      <c r="J791" s="32"/>
    </row>
    <row r="792" spans="1:10" ht="12.75" x14ac:dyDescent="0.2">
      <c r="A792" s="7"/>
      <c r="B792" s="7"/>
      <c r="C792" s="7"/>
      <c r="D792" s="7"/>
      <c r="E792" s="7"/>
      <c r="F792" s="29"/>
      <c r="G792" s="30"/>
      <c r="H792" s="30"/>
      <c r="I792" s="31"/>
      <c r="J792" s="32"/>
    </row>
    <row r="793" spans="1:10" ht="12.75" x14ac:dyDescent="0.2">
      <c r="A793" s="7"/>
      <c r="B793" s="7"/>
      <c r="C793" s="7"/>
      <c r="D793" s="7"/>
      <c r="E793" s="7"/>
      <c r="F793" s="29"/>
      <c r="G793" s="30"/>
      <c r="H793" s="30"/>
      <c r="I793" s="31"/>
      <c r="J793" s="32"/>
    </row>
    <row r="794" spans="1:10" ht="12.75" x14ac:dyDescent="0.2">
      <c r="A794" s="7"/>
      <c r="B794" s="7"/>
      <c r="C794" s="7"/>
      <c r="D794" s="7"/>
      <c r="E794" s="7"/>
      <c r="F794" s="29"/>
      <c r="G794" s="30"/>
      <c r="H794" s="30"/>
      <c r="I794" s="31"/>
      <c r="J794" s="32"/>
    </row>
    <row r="795" spans="1:10" ht="12.75" x14ac:dyDescent="0.2">
      <c r="A795" s="7"/>
      <c r="B795" s="7"/>
      <c r="C795" s="7"/>
      <c r="D795" s="7"/>
      <c r="E795" s="7"/>
      <c r="F795" s="29"/>
      <c r="G795" s="30"/>
      <c r="H795" s="30"/>
      <c r="I795" s="31"/>
      <c r="J795" s="32"/>
    </row>
    <row r="796" spans="1:10" ht="12.75" x14ac:dyDescent="0.2">
      <c r="A796" s="7"/>
      <c r="B796" s="7"/>
      <c r="C796" s="7"/>
      <c r="D796" s="7"/>
      <c r="E796" s="7"/>
      <c r="F796" s="29"/>
      <c r="G796" s="30"/>
      <c r="H796" s="30"/>
      <c r="I796" s="31"/>
      <c r="J796" s="32"/>
    </row>
    <row r="797" spans="1:10" ht="12.75" x14ac:dyDescent="0.2">
      <c r="A797" s="7"/>
      <c r="B797" s="7"/>
      <c r="C797" s="7"/>
      <c r="D797" s="7"/>
      <c r="E797" s="7"/>
      <c r="F797" s="29"/>
      <c r="G797" s="30"/>
      <c r="H797" s="30"/>
      <c r="I797" s="31"/>
      <c r="J797" s="32"/>
    </row>
    <row r="798" spans="1:10" ht="12.75" x14ac:dyDescent="0.2">
      <c r="A798" s="7"/>
      <c r="B798" s="7"/>
      <c r="C798" s="7"/>
      <c r="D798" s="7"/>
      <c r="E798" s="7"/>
      <c r="F798" s="29"/>
      <c r="G798" s="30"/>
      <c r="H798" s="30"/>
      <c r="I798" s="31"/>
      <c r="J798" s="32"/>
    </row>
    <row r="799" spans="1:10" ht="12.75" x14ac:dyDescent="0.2">
      <c r="A799" s="7"/>
      <c r="B799" s="7"/>
      <c r="C799" s="7"/>
      <c r="D799" s="7"/>
      <c r="E799" s="7"/>
      <c r="F799" s="29"/>
      <c r="G799" s="30"/>
      <c r="H799" s="30"/>
      <c r="I799" s="31"/>
      <c r="J799" s="32"/>
    </row>
    <row r="800" spans="1:10" ht="12.75" x14ac:dyDescent="0.2">
      <c r="A800" s="7"/>
      <c r="B800" s="7"/>
      <c r="C800" s="7"/>
      <c r="D800" s="7"/>
      <c r="E800" s="7"/>
      <c r="F800" s="29"/>
      <c r="G800" s="30"/>
      <c r="H800" s="30"/>
      <c r="I800" s="31"/>
      <c r="J800" s="32"/>
    </row>
    <row r="801" spans="1:10" ht="12.75" x14ac:dyDescent="0.2">
      <c r="A801" s="7"/>
      <c r="B801" s="7"/>
      <c r="C801" s="7"/>
      <c r="D801" s="7"/>
      <c r="E801" s="7"/>
      <c r="F801" s="29"/>
      <c r="G801" s="30"/>
      <c r="H801" s="30"/>
      <c r="I801" s="31"/>
      <c r="J801" s="32"/>
    </row>
    <row r="802" spans="1:10" ht="12.75" x14ac:dyDescent="0.2">
      <c r="A802" s="7"/>
      <c r="B802" s="7"/>
      <c r="C802" s="7"/>
      <c r="D802" s="7"/>
      <c r="E802" s="7"/>
      <c r="F802" s="29"/>
      <c r="G802" s="30"/>
      <c r="H802" s="30"/>
      <c r="I802" s="31"/>
      <c r="J802" s="32"/>
    </row>
    <row r="803" spans="1:10" ht="12.75" x14ac:dyDescent="0.2">
      <c r="A803" s="7"/>
      <c r="B803" s="7"/>
      <c r="C803" s="7"/>
      <c r="D803" s="7"/>
      <c r="E803" s="7"/>
      <c r="F803" s="29"/>
      <c r="G803" s="30"/>
      <c r="H803" s="30"/>
      <c r="I803" s="31"/>
      <c r="J803" s="32"/>
    </row>
    <row r="804" spans="1:10" ht="12.75" x14ac:dyDescent="0.2">
      <c r="A804" s="7"/>
      <c r="B804" s="7"/>
      <c r="C804" s="7"/>
      <c r="D804" s="7"/>
      <c r="E804" s="7"/>
      <c r="F804" s="29"/>
      <c r="G804" s="30"/>
      <c r="H804" s="30"/>
      <c r="I804" s="31"/>
      <c r="J804" s="32"/>
    </row>
    <row r="805" spans="1:10" ht="12.75" x14ac:dyDescent="0.2">
      <c r="A805" s="7"/>
      <c r="B805" s="7"/>
      <c r="C805" s="7"/>
      <c r="D805" s="7"/>
      <c r="E805" s="7"/>
      <c r="F805" s="29"/>
      <c r="G805" s="30"/>
      <c r="H805" s="30"/>
      <c r="I805" s="31"/>
      <c r="J805" s="32"/>
    </row>
    <row r="806" spans="1:10" ht="12.75" x14ac:dyDescent="0.2">
      <c r="A806" s="7"/>
      <c r="B806" s="7"/>
      <c r="C806" s="7"/>
      <c r="D806" s="7"/>
      <c r="E806" s="7"/>
      <c r="F806" s="29"/>
      <c r="G806" s="30"/>
      <c r="H806" s="30"/>
      <c r="I806" s="31"/>
      <c r="J806" s="32"/>
    </row>
    <row r="807" spans="1:10" ht="12.75" x14ac:dyDescent="0.2">
      <c r="A807" s="7"/>
      <c r="B807" s="7"/>
      <c r="C807" s="7"/>
      <c r="D807" s="7"/>
      <c r="E807" s="7"/>
      <c r="F807" s="29"/>
      <c r="G807" s="30"/>
      <c r="H807" s="30"/>
      <c r="I807" s="31"/>
      <c r="J807" s="32"/>
    </row>
    <row r="808" spans="1:10" ht="12.75" x14ac:dyDescent="0.2">
      <c r="A808" s="7"/>
      <c r="B808" s="7"/>
      <c r="C808" s="7"/>
      <c r="D808" s="7"/>
      <c r="E808" s="7"/>
      <c r="F808" s="29"/>
      <c r="G808" s="30"/>
      <c r="H808" s="30"/>
      <c r="I808" s="31"/>
      <c r="J808" s="32"/>
    </row>
    <row r="809" spans="1:10" ht="12.75" x14ac:dyDescent="0.2">
      <c r="A809" s="7"/>
      <c r="B809" s="7"/>
      <c r="C809" s="7"/>
      <c r="D809" s="7"/>
      <c r="E809" s="7"/>
      <c r="F809" s="29"/>
      <c r="G809" s="30"/>
      <c r="H809" s="30"/>
      <c r="I809" s="31"/>
      <c r="J809" s="32"/>
    </row>
    <row r="810" spans="1:10" ht="12.75" x14ac:dyDescent="0.2">
      <c r="A810" s="7"/>
      <c r="B810" s="7"/>
      <c r="C810" s="7"/>
      <c r="D810" s="7"/>
      <c r="E810" s="7"/>
      <c r="F810" s="29"/>
      <c r="G810" s="30"/>
      <c r="H810" s="30"/>
      <c r="I810" s="31"/>
      <c r="J810" s="32"/>
    </row>
    <row r="811" spans="1:10" ht="12.75" x14ac:dyDescent="0.2">
      <c r="A811" s="7"/>
      <c r="B811" s="7"/>
      <c r="C811" s="7"/>
      <c r="D811" s="7"/>
      <c r="E811" s="7"/>
      <c r="F811" s="29"/>
      <c r="G811" s="30"/>
      <c r="H811" s="30"/>
      <c r="I811" s="31"/>
      <c r="J811" s="32"/>
    </row>
    <row r="812" spans="1:10" ht="12.75" x14ac:dyDescent="0.2">
      <c r="A812" s="7"/>
      <c r="B812" s="7"/>
      <c r="C812" s="7"/>
      <c r="D812" s="7"/>
      <c r="E812" s="7"/>
      <c r="F812" s="29"/>
      <c r="G812" s="30"/>
      <c r="H812" s="30"/>
      <c r="I812" s="31"/>
      <c r="J812" s="32"/>
    </row>
    <row r="813" spans="1:10" ht="12.75" x14ac:dyDescent="0.2">
      <c r="A813" s="7"/>
      <c r="B813" s="7"/>
      <c r="C813" s="7"/>
      <c r="D813" s="7"/>
      <c r="E813" s="7"/>
      <c r="F813" s="29"/>
      <c r="G813" s="30"/>
      <c r="H813" s="30"/>
      <c r="I813" s="31"/>
      <c r="J813" s="32"/>
    </row>
    <row r="814" spans="1:10" ht="12.75" x14ac:dyDescent="0.2">
      <c r="A814" s="7"/>
      <c r="B814" s="7"/>
      <c r="C814" s="7"/>
      <c r="D814" s="7"/>
      <c r="E814" s="7"/>
      <c r="F814" s="29"/>
      <c r="G814" s="30"/>
      <c r="H814" s="30"/>
      <c r="I814" s="31"/>
      <c r="J814" s="32"/>
    </row>
    <row r="815" spans="1:10" ht="12.75" x14ac:dyDescent="0.2">
      <c r="A815" s="7"/>
      <c r="B815" s="7"/>
      <c r="C815" s="7"/>
      <c r="D815" s="7"/>
      <c r="E815" s="7"/>
      <c r="F815" s="29"/>
      <c r="G815" s="30"/>
      <c r="H815" s="30"/>
      <c r="I815" s="31"/>
      <c r="J815" s="32"/>
    </row>
    <row r="816" spans="1:10" ht="12.75" x14ac:dyDescent="0.2">
      <c r="A816" s="7"/>
      <c r="B816" s="7"/>
      <c r="C816" s="7"/>
      <c r="D816" s="7"/>
      <c r="E816" s="7"/>
      <c r="F816" s="29"/>
      <c r="G816" s="30"/>
      <c r="H816" s="30"/>
      <c r="I816" s="31"/>
      <c r="J816" s="32"/>
    </row>
    <row r="817" spans="1:10" ht="12.75" x14ac:dyDescent="0.2">
      <c r="A817" s="7"/>
      <c r="B817" s="7"/>
      <c r="C817" s="7"/>
      <c r="D817" s="7"/>
      <c r="E817" s="7"/>
      <c r="F817" s="29"/>
      <c r="G817" s="30"/>
      <c r="H817" s="30"/>
      <c r="I817" s="31"/>
      <c r="J817" s="32"/>
    </row>
  </sheetData>
  <mergeCells count="11">
    <mergeCell ref="G441:I441"/>
    <mergeCell ref="G1:I1"/>
    <mergeCell ref="G2:I2"/>
    <mergeCell ref="A3:J3"/>
    <mergeCell ref="A4:B4"/>
    <mergeCell ref="A5:B5"/>
    <mergeCell ref="G442:J442"/>
    <mergeCell ref="C443:E443"/>
    <mergeCell ref="G443:I443"/>
    <mergeCell ref="A449:J449"/>
    <mergeCell ref="B442:D442"/>
  </mergeCells>
  <printOptions horizontalCentered="1"/>
  <pageMargins left="0.19685039370078741" right="0.19685039370078741" top="0.59055118110236227" bottom="1.1811023622047245" header="0.27559055118110237" footer="0.19685039370078741"/>
  <pageSetup paperSize="9" scale="51" fitToHeight="100" orientation="landscape" r:id="rId1"/>
  <headerFooter differentFirst="1" alignWithMargins="0">
    <oddHeader>&amp;C&amp;P</oddHeader>
  </headerFooter>
  <rowBreaks count="7" manualBreakCount="7">
    <brk id="122" max="9" man="1"/>
    <brk id="174" max="9" man="1"/>
    <brk id="198" max="9" man="1"/>
    <brk id="270" max="9" man="1"/>
    <brk id="363" max="9" man="1"/>
    <brk id="389" max="9" man="1"/>
    <brk id="4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вичитаний</vt:lpstr>
      <vt:lpstr>вичитаний!Заголовки_для_печати</vt:lpstr>
      <vt:lpstr>вичитаний!Область_печати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2021-02-26T07:58:11Z</cp:lastPrinted>
  <dcterms:created xsi:type="dcterms:W3CDTF">2014-01-17T10:52:16Z</dcterms:created>
  <dcterms:modified xsi:type="dcterms:W3CDTF">2021-02-26T07:58:17Z</dcterms:modified>
</cp:coreProperties>
</file>