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0452" yWindow="120" windowWidth="19152" windowHeight="12120"/>
  </bookViews>
  <sheets>
    <sheet name="2022 " sheetId="28" r:id="rId1"/>
  </sheets>
  <definedNames>
    <definedName name="_xlnm._FilterDatabase" localSheetId="0" hidden="1">'2022 '!$A$10:$BD$231</definedName>
    <definedName name="Excel_BuiltIn_Print_Titles" localSheetId="0">'2022 '!$9:$9</definedName>
    <definedName name="Z_96E2A35E_4A48_419F_9E38_8CEFA5D27C66_.wvu.PrintArea" localSheetId="0">'2022 '!$A$1:$J$231</definedName>
    <definedName name="Z_96E2A35E_4A48_419F_9E38_8CEFA5D27C66_.wvu.PrintTitles" localSheetId="0">'2022 '!$9:$9</definedName>
    <definedName name="Z_96E2A35E_4A48_419F_9E38_8CEFA5D27C66_.wvu.Rows" localSheetId="0">'2022 '!#REF!</definedName>
    <definedName name="Z_ABBD498D_3D2F_4E62_985A_EF1DC4D9DC47_.wvu.PrintArea" localSheetId="0">'2022 '!$A$1:$J$231</definedName>
    <definedName name="Z_ABBD498D_3D2F_4E62_985A_EF1DC4D9DC47_.wvu.PrintTitles" localSheetId="0">'2022 '!$9:$9</definedName>
    <definedName name="Z_ABBD498D_3D2F_4E62_985A_EF1DC4D9DC47_.wvu.Rows" localSheetId="0">'2022 '!#REF!</definedName>
    <definedName name="Z_E02D48B6_D0D9_4E6E_B70D_8E13580A6528_.wvu.PrintArea" localSheetId="0">'2022 '!$A$1:$J$231</definedName>
    <definedName name="Z_E02D48B6_D0D9_4E6E_B70D_8E13580A6528_.wvu.PrintTitles" localSheetId="0">'2022 '!$9:$9</definedName>
    <definedName name="Z_E02D48B6_D0D9_4E6E_B70D_8E13580A6528_.wvu.Rows" localSheetId="0">'2022 '!#REF!</definedName>
    <definedName name="_xlnm.Print_Titles" localSheetId="0">'2022 '!$7:$9</definedName>
    <definedName name="_xlnm.Print_Area" localSheetId="0">'2022 '!$A$1:$J$233</definedName>
  </definedNames>
  <calcPr calcId="145621" fullCalcOnLoad="1"/>
</workbook>
</file>

<file path=xl/calcChain.xml><?xml version="1.0" encoding="utf-8"?>
<calcChain xmlns="http://schemas.openxmlformats.org/spreadsheetml/2006/main">
  <c r="H118" i="28" l="1"/>
  <c r="H117" i="28"/>
  <c r="I118" i="28"/>
  <c r="I108" i="28"/>
  <c r="J118" i="28"/>
  <c r="G129" i="28"/>
  <c r="H108" i="28"/>
  <c r="J108" i="28"/>
  <c r="G114" i="28"/>
  <c r="G230" i="28"/>
  <c r="G229" i="28"/>
  <c r="G228" i="28"/>
  <c r="J228" i="28"/>
  <c r="I228" i="28"/>
  <c r="H228" i="28"/>
  <c r="H227" i="28"/>
  <c r="J227" i="28"/>
  <c r="J225" i="28"/>
  <c r="I227" i="28"/>
  <c r="G224" i="28"/>
  <c r="G223" i="28"/>
  <c r="G222" i="28"/>
  <c r="G220" i="28"/>
  <c r="J223" i="28"/>
  <c r="J222" i="28"/>
  <c r="J220" i="28"/>
  <c r="I223" i="28"/>
  <c r="I222" i="28"/>
  <c r="I220" i="28"/>
  <c r="H223" i="28"/>
  <c r="H222" i="28"/>
  <c r="H220" i="28"/>
  <c r="G219" i="28"/>
  <c r="J218" i="28"/>
  <c r="I218" i="28"/>
  <c r="I217" i="28"/>
  <c r="I215" i="28"/>
  <c r="G215" i="28"/>
  <c r="H218" i="28"/>
  <c r="G218" i="28"/>
  <c r="J217" i="28"/>
  <c r="J215" i="28"/>
  <c r="G216" i="28"/>
  <c r="G214" i="28"/>
  <c r="G213" i="28"/>
  <c r="G212" i="28"/>
  <c r="G210" i="28"/>
  <c r="J213" i="28"/>
  <c r="I213" i="28"/>
  <c r="H213" i="28"/>
  <c r="H212" i="28"/>
  <c r="H210" i="28"/>
  <c r="G211" i="28"/>
  <c r="J210" i="28"/>
  <c r="I210" i="28"/>
  <c r="G209" i="28"/>
  <c r="J208" i="28"/>
  <c r="J207" i="28"/>
  <c r="J205" i="28"/>
  <c r="I208" i="28"/>
  <c r="I207" i="28"/>
  <c r="H208" i="28"/>
  <c r="H207" i="28"/>
  <c r="H205" i="28"/>
  <c r="G206" i="28"/>
  <c r="G204" i="28"/>
  <c r="G203" i="28"/>
  <c r="J203" i="28"/>
  <c r="I203" i="28"/>
  <c r="I202" i="28"/>
  <c r="H203" i="28"/>
  <c r="H202" i="28"/>
  <c r="H200" i="28"/>
  <c r="J202" i="28"/>
  <c r="J200" i="28"/>
  <c r="G199" i="28"/>
  <c r="J198" i="28"/>
  <c r="J197" i="28"/>
  <c r="J195" i="28"/>
  <c r="I198" i="28"/>
  <c r="I197" i="28"/>
  <c r="I195" i="28"/>
  <c r="H198" i="28"/>
  <c r="H197" i="28"/>
  <c r="G196" i="28"/>
  <c r="G194" i="28"/>
  <c r="J193" i="28"/>
  <c r="J192" i="28"/>
  <c r="I193" i="28"/>
  <c r="I192" i="28"/>
  <c r="H193" i="28"/>
  <c r="G193" i="28"/>
  <c r="G189" i="28"/>
  <c r="J188" i="28"/>
  <c r="J187" i="28"/>
  <c r="J179" i="28"/>
  <c r="I188" i="28"/>
  <c r="I187" i="28"/>
  <c r="I179" i="28"/>
  <c r="H188" i="28"/>
  <c r="H187" i="28"/>
  <c r="G187" i="28"/>
  <c r="I186" i="28"/>
  <c r="G186" i="28"/>
  <c r="H185" i="28"/>
  <c r="H184" i="28"/>
  <c r="G183" i="28"/>
  <c r="J182" i="28"/>
  <c r="I182" i="28"/>
  <c r="H182" i="28"/>
  <c r="G182" i="28"/>
  <c r="J181" i="28"/>
  <c r="I181" i="28"/>
  <c r="G180" i="28"/>
  <c r="G178" i="28"/>
  <c r="G177" i="28"/>
  <c r="G176" i="28"/>
  <c r="G175" i="28"/>
  <c r="G174" i="28"/>
  <c r="G173" i="28"/>
  <c r="G172" i="28"/>
  <c r="G171" i="28"/>
  <c r="J170" i="28"/>
  <c r="I170" i="28"/>
  <c r="I169" i="28"/>
  <c r="I167" i="28"/>
  <c r="H170" i="28"/>
  <c r="J169" i="28"/>
  <c r="J167" i="28"/>
  <c r="G168" i="28"/>
  <c r="G166" i="28"/>
  <c r="G165" i="28"/>
  <c r="H164" i="28"/>
  <c r="H163" i="28"/>
  <c r="G164" i="28"/>
  <c r="G160" i="28"/>
  <c r="G159" i="28"/>
  <c r="G158" i="28"/>
  <c r="J157" i="28"/>
  <c r="I157" i="28"/>
  <c r="H157" i="28"/>
  <c r="G155" i="28"/>
  <c r="G153" i="28"/>
  <c r="G152" i="28"/>
  <c r="G151" i="28"/>
  <c r="J150" i="28"/>
  <c r="J149" i="28"/>
  <c r="J147" i="28"/>
  <c r="I150" i="28"/>
  <c r="I149" i="28"/>
  <c r="I147" i="28"/>
  <c r="H150" i="28"/>
  <c r="H149" i="28"/>
  <c r="G148" i="28"/>
  <c r="G146" i="28"/>
  <c r="J145" i="28"/>
  <c r="I145" i="28"/>
  <c r="H145" i="28"/>
  <c r="G145" i="28"/>
  <c r="J144" i="28"/>
  <c r="H144" i="28"/>
  <c r="G143" i="28"/>
  <c r="J142" i="28"/>
  <c r="I142" i="28"/>
  <c r="I141" i="28"/>
  <c r="H142" i="28"/>
  <c r="G142" i="28"/>
  <c r="J141" i="28"/>
  <c r="J139" i="28"/>
  <c r="G138" i="28"/>
  <c r="G137" i="28"/>
  <c r="G136" i="28"/>
  <c r="G134" i="28"/>
  <c r="J137" i="28"/>
  <c r="J136" i="28"/>
  <c r="J134" i="28"/>
  <c r="I137" i="28"/>
  <c r="I136" i="28"/>
  <c r="I134" i="28"/>
  <c r="H137" i="28"/>
  <c r="H136" i="28"/>
  <c r="H134" i="28"/>
  <c r="G135" i="28"/>
  <c r="G133" i="28"/>
  <c r="J132" i="28"/>
  <c r="I132" i="28"/>
  <c r="I131" i="28"/>
  <c r="H132" i="28"/>
  <c r="G132" i="28"/>
  <c r="G131" i="28"/>
  <c r="J131" i="28"/>
  <c r="G130" i="28"/>
  <c r="G128" i="28"/>
  <c r="G127" i="28"/>
  <c r="G126" i="28"/>
  <c r="G125" i="28"/>
  <c r="G124" i="28"/>
  <c r="G123" i="28"/>
  <c r="G122" i="28"/>
  <c r="G121" i="28"/>
  <c r="G120" i="28"/>
  <c r="G119" i="28"/>
  <c r="J117" i="28"/>
  <c r="I117" i="28"/>
  <c r="G116" i="28"/>
  <c r="G115" i="28"/>
  <c r="G113" i="28"/>
  <c r="G112" i="28"/>
  <c r="G111" i="28"/>
  <c r="G110" i="28"/>
  <c r="G109" i="28"/>
  <c r="J107" i="28"/>
  <c r="I107" i="28"/>
  <c r="I105" i="28"/>
  <c r="G106" i="28"/>
  <c r="G104" i="28"/>
  <c r="J103" i="28"/>
  <c r="J102" i="28"/>
  <c r="J100" i="28"/>
  <c r="I103" i="28"/>
  <c r="I102" i="28"/>
  <c r="I100" i="28"/>
  <c r="H103" i="28"/>
  <c r="H102" i="28"/>
  <c r="G101" i="28"/>
  <c r="G99" i="28"/>
  <c r="J98" i="28"/>
  <c r="J97" i="28"/>
  <c r="J95" i="28"/>
  <c r="I98" i="28"/>
  <c r="I97" i="28"/>
  <c r="I95" i="28"/>
  <c r="H98" i="28"/>
  <c r="H97" i="28"/>
  <c r="G96" i="28"/>
  <c r="G94" i="28"/>
  <c r="J93" i="28"/>
  <c r="J92" i="28"/>
  <c r="J90" i="28"/>
  <c r="I93" i="28"/>
  <c r="I92" i="28"/>
  <c r="I90" i="28"/>
  <c r="H93" i="28"/>
  <c r="G91" i="28"/>
  <c r="G89" i="28"/>
  <c r="G88" i="28"/>
  <c r="G87" i="28"/>
  <c r="G86" i="28"/>
  <c r="G85" i="28"/>
  <c r="G84" i="28"/>
  <c r="G83" i="28"/>
  <c r="G82" i="28"/>
  <c r="J81" i="28"/>
  <c r="J80" i="28"/>
  <c r="J73" i="28"/>
  <c r="I81" i="28"/>
  <c r="I80" i="28"/>
  <c r="H81" i="28"/>
  <c r="H80" i="28"/>
  <c r="G79" i="28"/>
  <c r="G78" i="28"/>
  <c r="G77" i="28"/>
  <c r="J76" i="28"/>
  <c r="J75" i="28"/>
  <c r="I76" i="28"/>
  <c r="I75" i="28"/>
  <c r="H76" i="28"/>
  <c r="H75" i="28"/>
  <c r="G74" i="28"/>
  <c r="G72" i="28"/>
  <c r="J70" i="28"/>
  <c r="I70" i="28"/>
  <c r="I64" i="28"/>
  <c r="I63" i="28"/>
  <c r="I61" i="28"/>
  <c r="H70" i="28"/>
  <c r="H64" i="28"/>
  <c r="H63" i="28"/>
  <c r="G69" i="28"/>
  <c r="G68" i="28"/>
  <c r="G67" i="28"/>
  <c r="G66" i="28"/>
  <c r="G65" i="28"/>
  <c r="J64" i="28"/>
  <c r="J63" i="28"/>
  <c r="J61" i="28"/>
  <c r="G62" i="28"/>
  <c r="G60" i="28"/>
  <c r="H59" i="28"/>
  <c r="G59" i="28"/>
  <c r="J58" i="28"/>
  <c r="J56" i="28"/>
  <c r="I58" i="28"/>
  <c r="I56" i="28"/>
  <c r="G56" i="28"/>
  <c r="G57" i="28"/>
  <c r="G55" i="28"/>
  <c r="G54" i="28"/>
  <c r="J53" i="28"/>
  <c r="J52" i="28"/>
  <c r="J50" i="28"/>
  <c r="I53" i="28"/>
  <c r="I52" i="28"/>
  <c r="I50" i="28"/>
  <c r="G50" i="28"/>
  <c r="H53" i="28"/>
  <c r="H52" i="28"/>
  <c r="H50" i="28"/>
  <c r="G53" i="28"/>
  <c r="G51" i="28"/>
  <c r="G49" i="28"/>
  <c r="G48" i="28"/>
  <c r="J47" i="28"/>
  <c r="J46" i="28"/>
  <c r="J44" i="28"/>
  <c r="I47" i="28"/>
  <c r="I46" i="28"/>
  <c r="H47" i="28"/>
  <c r="G45" i="28"/>
  <c r="G43" i="28"/>
  <c r="G42" i="28"/>
  <c r="G41" i="28"/>
  <c r="G40" i="28"/>
  <c r="G39" i="28"/>
  <c r="G38" i="28"/>
  <c r="G37" i="28"/>
  <c r="G36" i="28"/>
  <c r="G35" i="28"/>
  <c r="G34" i="28"/>
  <c r="G33" i="28"/>
  <c r="J32" i="28"/>
  <c r="J31" i="28"/>
  <c r="J29" i="28"/>
  <c r="I32" i="28"/>
  <c r="I31" i="28"/>
  <c r="I29" i="28"/>
  <c r="H32" i="28"/>
  <c r="H31" i="28"/>
  <c r="G30" i="28"/>
  <c r="G28" i="28"/>
  <c r="J27" i="28"/>
  <c r="J26" i="28"/>
  <c r="J25" i="28"/>
  <c r="J23" i="28"/>
  <c r="I27" i="28"/>
  <c r="G27" i="28"/>
  <c r="H26" i="28"/>
  <c r="H25" i="28"/>
  <c r="J24" i="28"/>
  <c r="G24" i="28"/>
  <c r="G22" i="28"/>
  <c r="J21" i="28"/>
  <c r="J20" i="28"/>
  <c r="J18" i="28"/>
  <c r="I21" i="28"/>
  <c r="I20" i="28"/>
  <c r="I18" i="28"/>
  <c r="H21" i="28"/>
  <c r="G21" i="28"/>
  <c r="G19" i="28"/>
  <c r="G17" i="28"/>
  <c r="G16" i="28"/>
  <c r="J15" i="28"/>
  <c r="J13" i="28"/>
  <c r="J12" i="28"/>
  <c r="J10" i="28"/>
  <c r="J231" i="28"/>
  <c r="I15" i="28"/>
  <c r="I13" i="28"/>
  <c r="I12" i="28"/>
  <c r="H15" i="28"/>
  <c r="H13" i="28"/>
  <c r="G14" i="28"/>
  <c r="G11" i="28"/>
  <c r="H181" i="28"/>
  <c r="G181" i="28"/>
  <c r="H107" i="28"/>
  <c r="H105" i="28"/>
  <c r="G107" i="28"/>
  <c r="G150" i="28"/>
  <c r="G188" i="28"/>
  <c r="G208" i="28"/>
  <c r="I225" i="28"/>
  <c r="H156" i="28"/>
  <c r="G156" i="28"/>
  <c r="H46" i="28"/>
  <c r="H154" i="28"/>
  <c r="G154" i="28"/>
  <c r="G108" i="28"/>
  <c r="G198" i="28"/>
  <c r="G103" i="28"/>
  <c r="H169" i="28"/>
  <c r="H167" i="28"/>
  <c r="H58" i="28"/>
  <c r="H131" i="28"/>
  <c r="I144" i="28"/>
  <c r="H217" i="28"/>
  <c r="G217" i="28"/>
  <c r="H44" i="28"/>
  <c r="H20" i="28"/>
  <c r="G20" i="28"/>
  <c r="H56" i="28"/>
  <c r="G75" i="28"/>
  <c r="I139" i="28"/>
  <c r="G58" i="28"/>
  <c r="G81" i="28"/>
  <c r="I26" i="28"/>
  <c r="I25" i="28"/>
  <c r="I23" i="28"/>
  <c r="G170" i="28"/>
  <c r="G169" i="28"/>
  <c r="G167" i="28"/>
  <c r="G98" i="28"/>
  <c r="G70" i="28"/>
  <c r="H141" i="28"/>
  <c r="H192" i="28"/>
  <c r="H190" i="28"/>
  <c r="G190" i="28"/>
  <c r="G26" i="28"/>
  <c r="G47" i="28"/>
  <c r="G76" i="28"/>
  <c r="G93" i="28"/>
  <c r="J105" i="28"/>
  <c r="G118" i="28"/>
  <c r="G117" i="28"/>
  <c r="G105" i="28"/>
  <c r="I73" i="28"/>
  <c r="G157" i="28"/>
  <c r="G185" i="28"/>
  <c r="G64" i="28"/>
  <c r="G144" i="28"/>
  <c r="H18" i="28"/>
  <c r="G18" i="28"/>
  <c r="G52" i="28"/>
  <c r="G13" i="28"/>
  <c r="H215" i="28"/>
  <c r="H12" i="28"/>
  <c r="G192" i="28"/>
  <c r="G15" i="28"/>
  <c r="H92" i="28"/>
  <c r="H90" i="28"/>
  <c r="G90" i="28"/>
  <c r="G32" i="28"/>
  <c r="G141" i="28"/>
  <c r="H139" i="28"/>
  <c r="G139" i="28"/>
  <c r="H10" i="28"/>
  <c r="H29" i="28"/>
  <c r="G29" i="28"/>
  <c r="G31" i="28"/>
  <c r="I44" i="28"/>
  <c r="G46" i="28"/>
  <c r="H61" i="28"/>
  <c r="G61" i="28"/>
  <c r="G63" i="28"/>
  <c r="G80" i="28"/>
  <c r="H73" i="28"/>
  <c r="G73" i="28"/>
  <c r="H179" i="28"/>
  <c r="G179" i="28"/>
  <c r="G184" i="28"/>
  <c r="H195" i="28"/>
  <c r="G195" i="28"/>
  <c r="G197" i="28"/>
  <c r="G202" i="28"/>
  <c r="G200" i="28"/>
  <c r="I200" i="28"/>
  <c r="G44" i="28"/>
  <c r="I10" i="28"/>
  <c r="G12" i="28"/>
  <c r="G25" i="28"/>
  <c r="H23" i="28"/>
  <c r="G97" i="28"/>
  <c r="H95" i="28"/>
  <c r="G95" i="28"/>
  <c r="G102" i="28"/>
  <c r="H100" i="28"/>
  <c r="G100" i="28"/>
  <c r="H147" i="28"/>
  <c r="G147" i="28"/>
  <c r="G149" i="28"/>
  <c r="G163" i="28"/>
  <c r="G161" i="28"/>
  <c r="H161" i="28"/>
  <c r="G207" i="28"/>
  <c r="I205" i="28"/>
  <c r="G205" i="28"/>
  <c r="G227" i="28"/>
  <c r="G225" i="28"/>
  <c r="H225" i="28"/>
  <c r="G92" i="28"/>
  <c r="I231" i="28"/>
  <c r="G10" i="28"/>
  <c r="G23" i="28"/>
  <c r="H231" i="28"/>
  <c r="G231" i="28"/>
</calcChain>
</file>

<file path=xl/sharedStrings.xml><?xml version="1.0" encoding="utf-8"?>
<sst xmlns="http://schemas.openxmlformats.org/spreadsheetml/2006/main" count="613" uniqueCount="394">
  <si>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</si>
  <si>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</si>
  <si>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</si>
  <si>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</si>
  <si>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</si>
  <si>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</si>
  <si>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</si>
  <si>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</si>
  <si>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</si>
  <si>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</si>
  <si>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</si>
  <si>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</si>
  <si>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1090</t>
  </si>
  <si>
    <t>1030</t>
  </si>
  <si>
    <t>1010</t>
  </si>
  <si>
    <t>0829</t>
  </si>
  <si>
    <t>0810</t>
  </si>
  <si>
    <t>Проведення навчально-тренувальних зборів і змагань з неолімпійських видів спорту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</si>
  <si>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</si>
  <si>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</si>
  <si>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</si>
  <si>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</si>
  <si>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</si>
  <si>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</si>
  <si>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</si>
  <si>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</si>
  <si>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Управління цивільного захисту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</si>
  <si>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</si>
  <si>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</si>
  <si>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</si>
  <si>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</si>
  <si>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</si>
  <si>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</si>
  <si>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</si>
  <si>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</si>
  <si>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</si>
  <si>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</si>
  <si>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</si>
  <si>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</si>
  <si>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</si>
  <si>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5031</t>
  </si>
  <si>
    <t>5033</t>
  </si>
  <si>
    <t>5051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</si>
  <si>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</si>
  <si>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</si>
  <si>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</si>
  <si>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</si>
  <si>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</si>
  <si>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</si>
  <si>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</si>
  <si>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</si>
  <si>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</si>
  <si>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</si>
  <si>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</si>
  <si>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</si>
  <si>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</si>
  <si>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</si>
  <si>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</si>
  <si>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</si>
  <si>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</si>
  <si>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</si>
  <si>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</si>
  <si>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0813090</t>
  </si>
  <si>
    <t>0813105</t>
  </si>
  <si>
    <t>1115011</t>
  </si>
  <si>
    <t>1115012</t>
  </si>
  <si>
    <t>1115022</t>
  </si>
  <si>
    <t>1115033</t>
  </si>
  <si>
    <t>1115051</t>
  </si>
  <si>
    <t>1115061</t>
  </si>
  <si>
    <t>1115062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</si>
  <si>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</si>
  <si>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</si>
  <si>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</si>
  <si>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</si>
  <si>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</si>
  <si>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</si>
  <si>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</si>
  <si>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</si>
  <si>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</si>
  <si>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</si>
  <si>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</si>
  <si>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</si>
  <si>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</si>
  <si>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</si>
  <si>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</si>
  <si>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</si>
  <si>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</si>
  <si>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</si>
  <si>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</si>
  <si>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</si>
  <si>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7693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</si>
  <si>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</si>
  <si>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</si>
  <si>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</si>
  <si>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</si>
  <si>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</si>
  <si>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</si>
  <si>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</si>
  <si>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</si>
  <si>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</si>
  <si>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</si>
  <si>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</si>
  <si>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</si>
  <si>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</si>
  <si>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</si>
  <si>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</si>
  <si>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</si>
  <si>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</si>
  <si>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</si>
  <si>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</si>
  <si>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</si>
  <si>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</si>
  <si>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</si>
  <si>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</si>
  <si>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</si>
  <si>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</si>
  <si>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</si>
  <si>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</si>
  <si>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</si>
  <si>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</si>
  <si>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</si>
  <si>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</si>
  <si>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</si>
  <si>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освіти</t>
  </si>
  <si>
    <t>0813241</t>
  </si>
  <si>
    <t>3241</t>
  </si>
  <si>
    <t>0813242</t>
  </si>
  <si>
    <t>3242</t>
  </si>
  <si>
    <t>Інші заходи в галузі культури і мистецтва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</si>
  <si>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</si>
  <si>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</si>
  <si>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</si>
  <si>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</si>
  <si>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</si>
  <si>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</si>
  <si>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</si>
  <si>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Код Функціональної класифікації видатків та кредитування бюджету</t>
  </si>
  <si>
    <t>2151</t>
  </si>
  <si>
    <t>0712151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</si>
  <si>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</si>
  <si>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</si>
  <si>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</si>
  <si>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</si>
  <si>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</si>
  <si>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</si>
  <si>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</si>
  <si>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</si>
  <si>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</si>
  <si>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</si>
  <si>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</si>
  <si>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</si>
  <si>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</si>
  <si>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</si>
  <si>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</si>
  <si>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</si>
  <si>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</si>
  <si>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5011</t>
  </si>
  <si>
    <t>0615011</t>
  </si>
  <si>
    <t>5012</t>
  </si>
  <si>
    <t>0615012</t>
  </si>
  <si>
    <t>0615031</t>
  </si>
  <si>
    <t>Надання реабілітаційних послуг інвалідам та дітям інвалідам</t>
  </si>
  <si>
    <t>1218340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</si>
  <si>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</si>
  <si>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</si>
  <si>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</si>
  <si>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</si>
  <si>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</si>
  <si>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</si>
  <si>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</si>
  <si>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</si>
  <si>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</si>
  <si>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</si>
  <si>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</si>
  <si>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1517361</t>
  </si>
  <si>
    <t>1517366</t>
  </si>
  <si>
    <t>7366</t>
  </si>
  <si>
    <t>Надання довгострокових кредитів індивідуальним забудовникам житла на селі</t>
  </si>
  <si>
    <t>2800000</t>
  </si>
  <si>
    <t>Утримання та розвиток автомобільних доріг  та дорожньої інфраструктури за рахунок субвенції з державного бюджету</t>
  </si>
  <si>
    <t>1113133</t>
  </si>
  <si>
    <t>3133</t>
  </si>
  <si>
    <t>Інші заходи та заклади молодіжної політики</t>
  </si>
  <si>
    <t>Інші субвенції з місцевого бюджету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</si>
  <si>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</si>
  <si>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</si>
  <si>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(код бюджету)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</si>
  <si>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</si>
  <si>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</si>
  <si>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</si>
  <si>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</si>
  <si>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</si>
  <si>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</si>
  <si>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0712120</t>
  </si>
  <si>
    <t>2120</t>
  </si>
  <si>
    <t>0740</t>
  </si>
  <si>
    <t>Регіональна програма інформатизації „Електронна Дніпропетровщина” на 2020 – 2022 роки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</si>
  <si>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</si>
  <si>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</si>
  <si>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</si>
  <si>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</si>
  <si>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</si>
  <si>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</si>
  <si>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</si>
  <si>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</si>
  <si>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</si>
  <si>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</si>
  <si>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 xml:space="preserve">Обласна  програма „Здоров’я населення Дніпропетровщини на 2020 – 2024 роки” 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</si>
  <si>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</si>
  <si>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</si>
  <si>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</si>
  <si>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</si>
  <si>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</si>
  <si>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</si>
  <si>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</si>
  <si>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0712090</t>
  </si>
  <si>
    <t>2090</t>
  </si>
  <si>
    <t>0722</t>
  </si>
  <si>
    <t>Спеціалізована амбулаторно-поліклінічна допомога населенню</t>
  </si>
  <si>
    <t>0712100</t>
  </si>
  <si>
    <t>2100</t>
  </si>
  <si>
    <t>Стоматологічна допомога населенню</t>
  </si>
  <si>
    <t>0712130</t>
  </si>
  <si>
    <t>2130</t>
  </si>
  <si>
    <t>Проведення належної медико-соціальної  експертизи (МСЕК)</t>
  </si>
  <si>
    <t>Створення банків крові та її компонентів</t>
  </si>
  <si>
    <t>3000000</t>
  </si>
  <si>
    <t>Управління з питань учасників АТО Дніпропетровської обласної державної адміністрації</t>
  </si>
  <si>
    <t>3010000</t>
  </si>
  <si>
    <t>3015061</t>
  </si>
  <si>
    <t>3014082</t>
  </si>
  <si>
    <t>Програма соціального захисту та підтримки дітей у Дніпропетровській області на 2021 – 2025 роки</t>
  </si>
  <si>
    <t>1142</t>
  </si>
  <si>
    <t>9090</t>
  </si>
  <si>
    <t>3011142</t>
  </si>
  <si>
    <t>0611142</t>
  </si>
  <si>
    <t>0611141</t>
  </si>
  <si>
    <t>1141</t>
  </si>
  <si>
    <t>1517324</t>
  </si>
  <si>
    <t>7324</t>
  </si>
  <si>
    <t>Будівництво установ та закладів культури</t>
  </si>
  <si>
    <t>Інші заходи, пов’язані з економічною діяльністю</t>
  </si>
  <si>
    <t>Надання пільгових довгострокових кредитів молодим сім’ям та одиноким молодим громадянам на будівництво/придбання житла</t>
  </si>
  <si>
    <t>від 19.10.2018
№ 374-14/VІІ</t>
  </si>
  <si>
    <t>від 25.10.2019
№ 506-18/VII</t>
  </si>
  <si>
    <t>від 21.10.2015
№ 680-34/VI</t>
  </si>
  <si>
    <t>Комплексна програма соціального захисту населення Дніпропетровської області на 2020 – 2024 роки</t>
  </si>
  <si>
    <t>Комплексна програма з соціальної підтримки, реабілітації учасників АТО/ООС, членів їхніх сімей у Дніпропетровській області на 2020 – 2022 роки</t>
  </si>
  <si>
    <t>Програма створення та ведення містобудівного кадастру Дніпропетровської області
на 2013 – 2022 роки</t>
  </si>
  <si>
    <t>Забезпечення діяльності ішних закладів у сфері озорони здоров’я</t>
  </si>
  <si>
    <t>Інші програми та заходи у сфері охорони здоров’я</t>
  </si>
  <si>
    <t>від 27.03.2020 
№ 570-22/VІІ</t>
  </si>
  <si>
    <t>1217310</t>
  </si>
  <si>
    <t>7310</t>
  </si>
  <si>
    <t>Будівництво об'єктів житлово-комунального господарства</t>
  </si>
  <si>
    <t>6083</t>
  </si>
  <si>
    <t>Проектні, 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</si>
  <si>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</si>
  <si>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</si>
  <si>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0941</t>
  </si>
  <si>
    <t>Управління культури, туризму, національностей і релігій Дніпропетровської обласної державної адміністрації</t>
  </si>
  <si>
    <t>1014010</t>
  </si>
  <si>
    <t>4010</t>
  </si>
  <si>
    <t>0821</t>
  </si>
  <si>
    <t>Фінансова підтримка театрів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</si>
  <si>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</si>
  <si>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</si>
  <si>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</si>
  <si>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</si>
  <si>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</si>
  <si>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</si>
  <si>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</si>
  <si>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</si>
  <si>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</si>
  <si>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</si>
  <si>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</si>
  <si>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</si>
  <si>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</si>
  <si>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</si>
  <si>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</si>
  <si>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1014082</t>
  </si>
  <si>
    <t>Фінансова підтримка засобів масової інформації</t>
  </si>
  <si>
    <t>2500000</t>
  </si>
  <si>
    <t>Управління зовнішньоекономічної діяльності Дніпропетровської обласної державної адміністрації</t>
  </si>
  <si>
    <t>2510000</t>
  </si>
  <si>
    <t>2517630</t>
  </si>
  <si>
    <t>7630</t>
  </si>
  <si>
    <t>Реалізація програм і заходів в галузі зовнішньоекономічної діяльності</t>
  </si>
  <si>
    <t>2717693</t>
  </si>
  <si>
    <t>Інші заходи пов`язані з економічною діяльністю</t>
  </si>
  <si>
    <t>3200000</t>
  </si>
  <si>
    <t>3210000</t>
  </si>
  <si>
    <t>3214082</t>
  </si>
  <si>
    <t>2300000</t>
  </si>
  <si>
    <t>2310000</t>
  </si>
  <si>
    <t>2311142</t>
  </si>
  <si>
    <t>2717610</t>
  </si>
  <si>
    <t>7610</t>
  </si>
  <si>
    <t>0411</t>
  </si>
  <si>
    <t>Сприяння розвитку малого та середнього підприємництва</t>
  </si>
  <si>
    <t>0913241</t>
  </si>
  <si>
    <t>Забезпечення діяльності інших закладів у сфері соціального захисту і соціального забезпечення</t>
  </si>
  <si>
    <t>Департамент цифрової трансформації, інформаційних технологій та електронного урядування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</si>
  <si>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адміністраціїї</t>
  </si>
  <si>
    <t>1011101</t>
  </si>
  <si>
    <t>1101</t>
  </si>
  <si>
    <t>Підготовка кадрів закладами фахової передвищої освіти за рахунок коштів місцевого бюджету</t>
  </si>
  <si>
    <t>1517370</t>
  </si>
  <si>
    <t>1517340</t>
  </si>
  <si>
    <t>7340</t>
  </si>
  <si>
    <t>Проектування, реставрація та охорона пам’яток архітектури</t>
  </si>
  <si>
    <t>0830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</si>
  <si>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</si>
  <si>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від 21.06.2013
№ 438-19/VІ (зі змінами)</t>
  </si>
  <si>
    <t>1017622</t>
  </si>
  <si>
    <t>2017693</t>
  </si>
  <si>
    <t>від 15.03.2013
№ 421-18/VІ (зі змінами)</t>
  </si>
  <si>
    <t>Бюджетна програма „Виконання судових рішень та виконавчих документів Дніпропетровською обласною радою” на 2018 – 2023 роки</t>
  </si>
  <si>
    <t>0712070</t>
  </si>
  <si>
    <t>2070</t>
  </si>
  <si>
    <t>0724</t>
  </si>
  <si>
    <t>Екстрена та швидка медична допомога населенню</t>
  </si>
  <si>
    <t xml:space="preserve">Цільова соціальна  комплексна програма розвитку фізичної культури і спорту в Дніпропетровській області до 2024 року </t>
  </si>
  <si>
    <t>від 13.12.2019
№ 535-20/VІІ (зі змінами)</t>
  </si>
  <si>
    <t>від 03.02.2012
№ 241-11/VІ (зі змінами)</t>
  </si>
  <si>
    <t>від 27.12.2013
№ 507-23/VІ (зі змінами)</t>
  </si>
  <si>
    <t xml:space="preserve"> від 13.12.2019
№ 534-20/VII (зі змінами)</t>
  </si>
  <si>
    <t>від 02.12.2016
№ 122-7/VII (зі змінами)</t>
  </si>
  <si>
    <t xml:space="preserve"> від 20.06.2014
№ 532-26/VI (зі змінами)</t>
  </si>
  <si>
    <t>Програма розвитку туризму у Дніпропетровській області на 2014 – 2025 роки</t>
  </si>
  <si>
    <t>Програма  розвитку Українського козацтва у Дніпропетровській області на 2008 – 2025 роки</t>
  </si>
  <si>
    <t xml:space="preserve">Програма розвитку культури у Дніпропетровській області на 2017 – 2025 роки </t>
  </si>
  <si>
    <t>субвенція з обласного бюджету бюджетам територіальних громад на виконання доручень виборців депутатами обласної ради у 2022 році</t>
  </si>
  <si>
    <t>1516083</t>
  </si>
  <si>
    <t>1517310</t>
  </si>
  <si>
    <t>Регіональна  цільова соціальна програма „Молодь Дніпропетровщини” на 2022 – 2026 роки</t>
  </si>
  <si>
    <t xml:space="preserve"> Програма соціально-економічного та культурного розвитку Дніпропетровської області на 2022 рік 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</si>
  <si>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</si>
  <si>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</si>
  <si>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</si>
  <si>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Регіональна соціальна програма  запобігання та протидії домашньому насильству та насильству за ознакою статті в Дніпропетровській області на період до 2025 року</t>
  </si>
  <si>
    <t>Забезпечення діяльності інших закладів у сфері соціального захисту та соціальгого забезпечення</t>
  </si>
  <si>
    <t xml:space="preserve">від 05.11.2021
№ 121-8/VIІI </t>
  </si>
  <si>
    <t>0613140</t>
  </si>
  <si>
    <t>Оздоровлення та відпочинок дітей (крім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</si>
  <si>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Регіональна цільова соціальна програма „Освіта Дніпропетровщини до 2024 року”</t>
  </si>
  <si>
    <t>Програма  розвитку місцевого самоврядування у Дніпропетровській області  на 2012 – 2026 роки</t>
  </si>
  <si>
    <t>від 02.12.2016 № 126-7/VІІ (зі змінами)</t>
  </si>
  <si>
    <t>(грн)</t>
  </si>
  <si>
    <t>В. ТЮРІН</t>
  </si>
  <si>
    <t>1217370</t>
  </si>
  <si>
    <t>1512020</t>
  </si>
  <si>
    <t>Інформаційно-методичне та просвітницьке забезпечення в галузі охорони здоров’я</t>
  </si>
  <si>
    <t>Реалізація проектів в рамках Надзвичайної кредитної програми для відновлення України</t>
  </si>
  <si>
    <t>Програма створення та використання матеріальних резервів для запобігання і ліквідації надзвичайних ситуацій техногенного та природного характеру та їх наслідків у Дніпропетровській області до 2022 року</t>
  </si>
  <si>
    <t>від 26.02.2021 № 26-4/VІІІ</t>
  </si>
  <si>
    <t>від 26.02.2021 № 28-4/VІІІ</t>
  </si>
  <si>
    <t>від 26.02.2021 № 25-4/VІІІ</t>
  </si>
  <si>
    <t xml:space="preserve"> від 26.02.2021 №24-4/VІІІ</t>
  </si>
  <si>
    <t>від 06.08.2021 №97-7/VIII          (зі змінами)</t>
  </si>
  <si>
    <t xml:space="preserve"> 04100000000</t>
  </si>
  <si>
    <t>від 02.12.2016 № 121-7/VІІ                        (зі змінами)</t>
  </si>
  <si>
    <t>від 23.05.2008 № 413-15/V                           (зі змінами)</t>
  </si>
  <si>
    <t>від 27.12.2011 № 225-10/VІ               (зі змінами)</t>
  </si>
  <si>
    <t>Департамент молоді і спорту Дніпропетровської обласної державної адміністрації</t>
  </si>
  <si>
    <t>Розподіл витрат обласного бюджету на реалізацію обласних/регіональних програм у 2022 році</t>
  </si>
  <si>
    <t>Найменування обласної/регіональної програми</t>
  </si>
  <si>
    <t>Дата і номер документа, яким затверджено обласну регіональну програму</t>
  </si>
  <si>
    <t>Програма сприяння розвитку громадянського суспільства у Дніпропетровській області                               на 2017 – 2022 роки</t>
  </si>
  <si>
    <t>Програма з розвитку інформаційно-комунікативної сфери  Дніпропетровської області                                                           на 2021 – 2025 роки</t>
  </si>
  <si>
    <t>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                                      на 2002 – 2022 роки</t>
  </si>
  <si>
    <t>Управління протокольних та масових заходів Дніпропетровської обласної державної адміністрації</t>
  </si>
  <si>
    <t>Регіональна програма оздоровлення та відпочинку дітей  Дніпропетровської області у 2014 – 2025 роках</t>
  </si>
  <si>
    <t>Програма  „Регіональний план реформування системи інституційного догляду та виховання дітей з одночасним розвитком послуг для дітей та сімей з дітьми в громадах Дніпропетровської області                     на 2020 – 2027 роки”</t>
  </si>
  <si>
    <t>Регіональна цільова соціальна програма розвитку сімейної та гендерної політики у Дніпропетровській області  на 2012 – 2022 роки</t>
  </si>
  <si>
    <t>1217463</t>
  </si>
  <si>
    <t>7463</t>
  </si>
  <si>
    <t>Утримання та розвиток автомобільних доріг  та дорожньої інфраструктури за рахунок трансфертів з інших місцевих бюджетів</t>
  </si>
  <si>
    <t>1517368</t>
  </si>
  <si>
    <t>7368</t>
  </si>
  <si>
    <t>Виконання інвестиційних проектів за рахунок субвенцій з інших бюджетів</t>
  </si>
  <si>
    <t xml:space="preserve">від 03.12.2021
№ 154-9/VІІІ </t>
  </si>
  <si>
    <t xml:space="preserve"> від 09.10.2020
№ 645-25/VII  (зі змінами)</t>
  </si>
  <si>
    <t>до розпорядження голови обласної ради</t>
  </si>
  <si>
    <t>від 24.04.2003                                 № 137-8/XXIV                               (зі змінами)</t>
  </si>
  <si>
    <t xml:space="preserve">від 03.12.2021                                  № 148-9/VIII  </t>
  </si>
  <si>
    <t>від 14.06.2002                          № 38-2/ХХІV (зі змінами)</t>
  </si>
  <si>
    <t>від 05.06.2020                              № 600-23/VІІ (зі змінами)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</si>
  <si>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                                                                          на 2021 – 2025 роки</t>
  </si>
  <si>
    <t xml:space="preserve">  </t>
  </si>
  <si>
    <t xml:space="preserve">          Керучий справами виконавчого апарату обласної ради</t>
  </si>
  <si>
    <t>Програма розвитку малого та середнього підприємництва в Дніпропетровській області                            на 2021 – 2022 роки</t>
  </si>
  <si>
    <t xml:space="preserve"> Програма розвитку й підтримки сфери надання адміністративних послуг у Дніпропетровській області                на 2021 – 2023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</si>
</sst>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5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10" fillId="0" borderId="0" xfId="43" applyNumberFormat="1" applyFont="1" applyFill="1" applyAlignment="1" applyProtection="1">
      <alignment horizontal="center" vertical="center" wrapText="1"/>
    </xf>
    <xf numFmtId="0" fontId="13" fillId="0" borderId="0" xfId="43" applyNumberFormat="1" applyFont="1" applyFill="1" applyBorder="1" applyAlignment="1" applyProtection="1">
      <alignment horizontal="center" vertical="top" wrapText="1"/>
    </xf>
    <xf numFmtId="0" fontId="10" fillId="0" borderId="0" xfId="41" applyFont="1" applyFill="1" applyAlignment="1" applyProtection="1">
      <alignment vertical="center"/>
      <protection locked="0"/>
    </xf>
    <xf numFmtId="0" fontId="15" fillId="0" borderId="0" xfId="43" applyNumberFormat="1" applyFont="1" applyFill="1" applyAlignment="1" applyProtection="1"/>
    <xf numFmtId="0" fontId="15" fillId="0" borderId="0" xfId="41" applyFont="1" applyFill="1" applyAlignment="1" applyProtection="1">
      <alignment vertical="center"/>
      <protection locked="0"/>
    </xf>
    <xf numFmtId="0" fontId="15" fillId="0" borderId="0" xfId="41" applyFont="1" applyFill="1" applyAlignment="1" applyProtection="1">
      <alignment horizontal="right" vertical="center"/>
    </xf>
    <xf numFmtId="0" fontId="15" fillId="0" borderId="0" xfId="41" applyFont="1" applyFill="1" applyAlignment="1" applyProtection="1">
      <alignment vertical="center" wrapText="1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13" fillId="0" borderId="5" xfId="41" applyFont="1" applyFill="1" applyBorder="1" applyAlignment="1" applyProtection="1">
      <alignment vertical="center" wrapText="1"/>
    </xf>
    <xf numFmtId="49" fontId="14" fillId="0" borderId="5" xfId="41" applyNumberFormat="1" applyFont="1" applyFill="1" applyBorder="1" applyAlignment="1" applyProtection="1">
      <alignment horizontal="left" vertical="center" wrapText="1"/>
    </xf>
    <xf numFmtId="0" fontId="19" fillId="0" borderId="5" xfId="41" applyFont="1" applyFill="1" applyBorder="1" applyAlignment="1" applyProtection="1">
      <alignment horizontal="center" vertical="center" wrapText="1"/>
    </xf>
    <xf numFmtId="0" fontId="19" fillId="0" borderId="5" xfId="43" applyNumberFormat="1" applyFont="1" applyFill="1" applyBorder="1" applyAlignment="1" applyProtection="1">
      <alignment horizontal="center" vertical="center" wrapText="1"/>
    </xf>
    <xf numFmtId="0" fontId="14" fillId="0" borderId="5" xfId="41" applyFont="1" applyFill="1" applyBorder="1" applyAlignment="1" applyProtection="1">
      <alignment horizontal="center" vertical="center"/>
    </xf>
    <xf numFmtId="0" fontId="21" fillId="0" borderId="5" xfId="41" applyFont="1" applyFill="1" applyBorder="1" applyAlignment="1">
      <alignment horizontal="center" vertical="center" wrapText="1"/>
    </xf>
    <xf numFmtId="0" fontId="14" fillId="0" borderId="5" xfId="41" applyNumberFormat="1" applyFont="1" applyFill="1" applyBorder="1" applyAlignment="1" applyProtection="1">
      <alignment horizontal="left" vertical="center" wrapText="1"/>
    </xf>
    <xf numFmtId="0" fontId="22" fillId="0" borderId="5" xfId="41" applyNumberFormat="1" applyFont="1" applyFill="1" applyBorder="1" applyAlignment="1" applyProtection="1">
      <alignment horizontal="left" vertical="center" wrapText="1"/>
    </xf>
    <xf numFmtId="0" fontId="22" fillId="0" borderId="5" xfId="4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9" fillId="0" borderId="5" xfId="41" applyFont="1" applyFill="1" applyBorder="1" applyAlignment="1" applyProtection="1">
      <alignment horizontal="center" vertical="top" wrapText="1"/>
    </xf>
    <xf numFmtId="0" fontId="23" fillId="0" borderId="5" xfId="41" applyFont="1" applyFill="1" applyBorder="1" applyAlignment="1" applyProtection="1">
      <alignment horizontal="center" vertical="top" wrapText="1"/>
    </xf>
    <xf numFmtId="0" fontId="14" fillId="0" borderId="5" xfId="41" applyFont="1" applyFill="1" applyBorder="1" applyAlignment="1" applyProtection="1">
      <alignment horizontal="center" vertical="center" wrapText="1"/>
    </xf>
    <xf numFmtId="49" fontId="22" fillId="0" borderId="5" xfId="41" applyNumberFormat="1" applyFont="1" applyFill="1" applyBorder="1" applyAlignment="1" applyProtection="1">
      <alignment horizontal="left" vertical="center" wrapText="1"/>
    </xf>
    <xf numFmtId="49" fontId="14" fillId="0" borderId="5" xfId="41" applyNumberFormat="1" applyFont="1" applyFill="1" applyBorder="1" applyAlignment="1" applyProtection="1">
      <alignment horizontal="center" vertical="center" wrapText="1"/>
    </xf>
    <xf numFmtId="49" fontId="23" fillId="0" borderId="5" xfId="41" applyNumberFormat="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>
      <alignment horizontal="left" vertical="center" wrapText="1"/>
    </xf>
    <xf numFmtId="0" fontId="24" fillId="0" borderId="5" xfId="43" applyFont="1" applyFill="1" applyBorder="1" applyAlignment="1">
      <alignment horizontal="left" vertical="top" wrapText="1"/>
    </xf>
    <xf numFmtId="0" fontId="14" fillId="0" borderId="5" xfId="43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4" fontId="14" fillId="0" borderId="5" xfId="41" applyNumberFormat="1" applyFont="1" applyFill="1" applyBorder="1" applyAlignment="1">
      <alignment horizontal="right" vertical="center"/>
    </xf>
    <xf numFmtId="4" fontId="19" fillId="0" borderId="5" xfId="41" applyNumberFormat="1" applyFont="1" applyFill="1" applyBorder="1" applyAlignment="1">
      <alignment horizontal="right" vertical="center"/>
    </xf>
    <xf numFmtId="0" fontId="31" fillId="0" borderId="5" xfId="41" applyFont="1" applyFill="1" applyBorder="1" applyAlignment="1" applyProtection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5" xfId="41" applyFont="1" applyFill="1" applyBorder="1" applyAlignment="1" applyProtection="1">
      <alignment horizontal="center" vertical="center" wrapText="1"/>
    </xf>
    <xf numFmtId="0" fontId="14" fillId="0" borderId="0" xfId="41" applyFont="1" applyFill="1" applyAlignment="1" applyProtection="1">
      <alignment vertical="center"/>
      <protection locked="0"/>
    </xf>
    <xf numFmtId="49" fontId="19" fillId="0" borderId="5" xfId="41" applyNumberFormat="1" applyFont="1" applyFill="1" applyBorder="1" applyAlignment="1" applyProtection="1">
      <alignment horizontal="center" vertical="center" wrapText="1"/>
    </xf>
    <xf numFmtId="0" fontId="21" fillId="0" borderId="6" xfId="41" applyFont="1" applyFill="1" applyBorder="1" applyAlignment="1">
      <alignment horizontal="center" vertical="center" wrapText="1"/>
    </xf>
    <xf numFmtId="0" fontId="14" fillId="0" borderId="6" xfId="41" applyFont="1" applyFill="1" applyBorder="1" applyAlignment="1" applyProtection="1">
      <alignment horizontal="center" vertical="center"/>
    </xf>
    <xf numFmtId="0" fontId="22" fillId="0" borderId="0" xfId="41" applyFont="1" applyFill="1" applyAlignment="1" applyProtection="1">
      <alignment vertical="center"/>
      <protection locked="0"/>
    </xf>
    <xf numFmtId="0" fontId="19" fillId="0" borderId="0" xfId="41" applyFont="1" applyFill="1" applyAlignment="1" applyProtection="1">
      <alignment vertical="center"/>
      <protection locked="0"/>
    </xf>
    <xf numFmtId="49" fontId="14" fillId="0" borderId="5" xfId="0" applyNumberFormat="1" applyFont="1" applyFill="1" applyBorder="1" applyAlignment="1">
      <alignment horizontal="center" vertical="center" wrapText="1"/>
    </xf>
    <xf numFmtId="0" fontId="22" fillId="0" borderId="7" xfId="41" applyFont="1" applyFill="1" applyBorder="1" applyAlignment="1" applyProtection="1">
      <alignment vertical="center"/>
      <protection locked="0"/>
    </xf>
    <xf numFmtId="49" fontId="14" fillId="0" borderId="6" xfId="41" applyNumberFormat="1" applyFont="1" applyFill="1" applyBorder="1" applyAlignment="1" applyProtection="1">
      <alignment horizontal="center" vertical="center" wrapText="1"/>
    </xf>
    <xf numFmtId="49" fontId="14" fillId="0" borderId="6" xfId="41" applyNumberFormat="1" applyFont="1" applyFill="1" applyBorder="1" applyAlignment="1" applyProtection="1">
      <alignment horizontal="left" vertical="center" wrapText="1"/>
    </xf>
    <xf numFmtId="0" fontId="19" fillId="0" borderId="6" xfId="41" applyFont="1" applyFill="1" applyBorder="1" applyAlignment="1" applyProtection="1">
      <alignment horizontal="center" vertical="center" wrapText="1"/>
    </xf>
    <xf numFmtId="0" fontId="14" fillId="0" borderId="7" xfId="41" applyFont="1" applyFill="1" applyBorder="1" applyAlignment="1" applyProtection="1">
      <alignment vertical="center"/>
      <protection locked="0"/>
    </xf>
    <xf numFmtId="0" fontId="19" fillId="0" borderId="7" xfId="41" applyFont="1" applyFill="1" applyBorder="1" applyAlignment="1" applyProtection="1">
      <alignment vertical="center"/>
      <protection locked="0"/>
    </xf>
    <xf numFmtId="49" fontId="19" fillId="0" borderId="6" xfId="41" applyNumberFormat="1" applyFont="1" applyFill="1" applyBorder="1" applyAlignment="1" applyProtection="1">
      <alignment horizontal="center" vertical="center" wrapText="1"/>
    </xf>
    <xf numFmtId="0" fontId="19" fillId="0" borderId="6" xfId="41" applyFont="1" applyFill="1" applyBorder="1" applyAlignment="1" applyProtection="1">
      <alignment horizontal="center" vertical="top" wrapText="1"/>
    </xf>
    <xf numFmtId="0" fontId="19" fillId="0" borderId="5" xfId="41" applyFont="1" applyFill="1" applyBorder="1" applyAlignment="1" applyProtection="1">
      <alignment vertical="center" wrapText="1"/>
    </xf>
    <xf numFmtId="0" fontId="14" fillId="0" borderId="6" xfId="41" applyFont="1" applyFill="1" applyBorder="1" applyAlignment="1">
      <alignment horizontal="left" vertical="center" wrapText="1"/>
    </xf>
    <xf numFmtId="0" fontId="22" fillId="0" borderId="6" xfId="41" applyFont="1" applyFill="1" applyBorder="1" applyAlignment="1" applyProtection="1">
      <alignment horizontal="center" vertical="center" wrapText="1"/>
    </xf>
    <xf numFmtId="49" fontId="14" fillId="0" borderId="5" xfId="43" applyNumberFormat="1" applyFont="1" applyFill="1" applyBorder="1" applyAlignment="1" applyProtection="1">
      <alignment horizontal="center" vertical="center" wrapText="1"/>
    </xf>
    <xf numFmtId="4" fontId="14" fillId="0" borderId="5" xfId="41" applyNumberFormat="1" applyFont="1" applyFill="1" applyBorder="1" applyAlignment="1" applyProtection="1">
      <alignment horizontal="center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49" fontId="21" fillId="0" borderId="6" xfId="0" applyNumberFormat="1" applyFont="1" applyFill="1" applyBorder="1" applyAlignment="1">
      <alignment horizontal="center" vertical="center" wrapText="1"/>
    </xf>
    <xf numFmtId="0" fontId="14" fillId="0" borderId="5" xfId="43" applyFont="1" applyFill="1" applyBorder="1" applyAlignment="1">
      <alignment horizontal="center" vertical="center" wrapText="1"/>
    </xf>
    <xf numFmtId="3" fontId="13" fillId="0" borderId="5" xfId="41" applyNumberFormat="1" applyFont="1" applyFill="1" applyBorder="1" applyAlignment="1" applyProtection="1">
      <alignment horizontal="right" vertical="center" wrapText="1"/>
    </xf>
    <xf numFmtId="3" fontId="13" fillId="0" borderId="5" xfId="41" applyNumberFormat="1" applyFont="1" applyFill="1" applyBorder="1" applyAlignment="1">
      <alignment horizontal="right" vertical="center"/>
    </xf>
    <xf numFmtId="3" fontId="13" fillId="0" borderId="5" xfId="43" applyNumberFormat="1" applyFont="1" applyFill="1" applyBorder="1" applyAlignment="1">
      <alignment horizontal="right" vertical="center" wrapText="1"/>
    </xf>
    <xf numFmtId="3" fontId="17" fillId="0" borderId="5" xfId="41" applyNumberFormat="1" applyFont="1" applyFill="1" applyBorder="1" applyAlignment="1">
      <alignment horizontal="right" vertical="center"/>
    </xf>
    <xf numFmtId="3" fontId="17" fillId="0" borderId="5" xfId="43" applyNumberFormat="1" applyFont="1" applyFill="1" applyBorder="1" applyAlignment="1">
      <alignment horizontal="right" vertical="center" wrapText="1"/>
    </xf>
    <xf numFmtId="3" fontId="26" fillId="0" borderId="5" xfId="41" applyNumberFormat="1" applyFont="1" applyFill="1" applyBorder="1" applyAlignment="1" applyProtection="1">
      <alignment horizontal="right" vertical="center" wrapText="1"/>
    </xf>
    <xf numFmtId="3" fontId="18" fillId="0" borderId="5" xfId="43" applyNumberFormat="1" applyFont="1" applyFill="1" applyBorder="1" applyAlignment="1">
      <alignment horizontal="right" vertical="center" wrapText="1"/>
    </xf>
    <xf numFmtId="3" fontId="17" fillId="0" borderId="5" xfId="41" applyNumberFormat="1" applyFont="1" applyFill="1" applyBorder="1" applyAlignment="1" applyProtection="1">
      <alignment horizontal="right" vertical="center" wrapText="1"/>
    </xf>
    <xf numFmtId="3" fontId="13" fillId="0" borderId="6" xfId="41" applyNumberFormat="1" applyFont="1" applyFill="1" applyBorder="1" applyAlignment="1" applyProtection="1">
      <alignment horizontal="right" vertical="center" wrapText="1"/>
    </xf>
    <xf numFmtId="3" fontId="13" fillId="0" borderId="6" xfId="41" applyNumberFormat="1" applyFont="1" applyFill="1" applyBorder="1" applyAlignment="1">
      <alignment horizontal="right" vertical="center"/>
    </xf>
    <xf numFmtId="3" fontId="17" fillId="0" borderId="5" xfId="41" applyNumberFormat="1" applyFont="1" applyFill="1" applyBorder="1" applyAlignment="1" applyProtection="1">
      <alignment horizontal="right" vertical="center"/>
    </xf>
    <xf numFmtId="3" fontId="18" fillId="0" borderId="5" xfId="41" applyNumberFormat="1" applyFont="1" applyFill="1" applyBorder="1" applyAlignment="1">
      <alignment horizontal="right" vertical="center"/>
    </xf>
    <xf numFmtId="3" fontId="13" fillId="0" borderId="5" xfId="41" applyNumberFormat="1" applyFont="1" applyFill="1" applyBorder="1" applyAlignment="1" applyProtection="1">
      <alignment horizontal="right" vertical="center"/>
    </xf>
    <xf numFmtId="3" fontId="17" fillId="0" borderId="6" xfId="41" applyNumberFormat="1" applyFont="1" applyFill="1" applyBorder="1" applyAlignment="1">
      <alignment horizontal="right" vertical="center"/>
    </xf>
    <xf numFmtId="3" fontId="17" fillId="0" borderId="5" xfId="43" applyNumberFormat="1" applyFont="1" applyFill="1" applyBorder="1" applyAlignment="1">
      <alignment horizontal="right" vertical="center"/>
    </xf>
    <xf numFmtId="3" fontId="17" fillId="0" borderId="5" xfId="41" applyNumberFormat="1" applyFont="1" applyFill="1" applyBorder="1" applyAlignment="1" applyProtection="1">
      <alignment horizontal="center" vertical="center"/>
    </xf>
    <xf numFmtId="3" fontId="17" fillId="0" borderId="5" xfId="41" applyNumberFormat="1" applyFont="1" applyFill="1" applyBorder="1" applyAlignment="1" applyProtection="1">
      <alignment horizontal="right" vertical="center"/>
      <protection locked="0"/>
    </xf>
    <xf numFmtId="49" fontId="16" fillId="0" borderId="0" xfId="43" applyNumberFormat="1" applyFont="1" applyFill="1" applyBorder="1" applyAlignment="1" applyProtection="1">
      <alignment horizontal="center" vertical="center" wrapText="1"/>
    </xf>
    <xf numFmtId="0" fontId="14" fillId="0" borderId="8" xfId="43" applyNumberFormat="1" applyFont="1" applyFill="1" applyBorder="1" applyAlignment="1" applyProtection="1">
      <alignment horizontal="center" vertical="center" wrapText="1"/>
    </xf>
    <xf numFmtId="0" fontId="27" fillId="0" borderId="5" xfId="41" applyFont="1" applyFill="1" applyBorder="1" applyAlignment="1">
      <alignment horizontal="left" vertical="center" wrapText="1"/>
    </xf>
    <xf numFmtId="2" fontId="14" fillId="0" borderId="0" xfId="41" applyNumberFormat="1" applyFont="1" applyFill="1" applyAlignment="1" applyProtection="1">
      <alignment vertical="center"/>
      <protection locked="0"/>
    </xf>
    <xf numFmtId="49" fontId="18" fillId="0" borderId="5" xfId="41" applyNumberFormat="1" applyFont="1" applyFill="1" applyBorder="1" applyAlignment="1" applyProtection="1">
      <alignment horizontal="center" vertical="center" wrapText="1"/>
    </xf>
    <xf numFmtId="4" fontId="28" fillId="0" borderId="5" xfId="41" applyNumberFormat="1" applyFont="1" applyFill="1" applyBorder="1" applyAlignment="1" applyProtection="1">
      <alignment horizontal="right" vertical="center" wrapText="1"/>
    </xf>
    <xf numFmtId="4" fontId="29" fillId="0" borderId="5" xfId="41" applyNumberFormat="1" applyFont="1" applyFill="1" applyBorder="1" applyAlignment="1">
      <alignment horizontal="right" vertical="center"/>
    </xf>
    <xf numFmtId="0" fontId="30" fillId="0" borderId="0" xfId="41" applyFont="1" applyFill="1" applyAlignment="1" applyProtection="1">
      <alignment vertical="center"/>
      <protection locked="0"/>
    </xf>
    <xf numFmtId="0" fontId="0" fillId="0" borderId="0" xfId="41" applyFont="1" applyFill="1" applyAlignment="1" applyProtection="1">
      <alignment horizontal="right" vertical="center"/>
    </xf>
    <xf numFmtId="0" fontId="14" fillId="0" borderId="5" xfId="43" applyFont="1" applyFill="1" applyBorder="1" applyAlignment="1">
      <alignment horizontal="center" vertical="center" wrapText="1"/>
    </xf>
    <xf numFmtId="0" fontId="14" fillId="0" borderId="5" xfId="43" applyNumberFormat="1" applyFont="1" applyFill="1" applyBorder="1" applyAlignment="1" applyProtection="1">
      <alignment horizontal="center" vertical="center" wrapText="1"/>
    </xf>
    <xf numFmtId="0" fontId="25" fillId="0" borderId="0" xfId="42" applyFont="1" applyFill="1" applyBorder="1" applyAlignment="1">
      <alignment horizontal="left" wrapText="1"/>
    </xf>
    <xf numFmtId="0" fontId="16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49" fontId="20" fillId="0" borderId="0" xfId="43" applyNumberFormat="1" applyFont="1" applyFill="1" applyBorder="1" applyAlignment="1" applyProtection="1">
      <alignment horizont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0" fontId="25" fillId="0" borderId="0" xfId="42" applyFont="1" applyFill="1" applyBorder="1" applyAlignment="1">
      <alignment horizontal="left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22" xfId="28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234"/>
  <sheetViews>
    <sheetView showZeros="0" tabSelected="1" view="pageBreakPreview" zoomScale="50" zoomScaleNormal="100" zoomScaleSheetLayoutView="50" workbookViewId="0">
      <pane xSplit="4" ySplit="9" topLeftCell="E201" activePane="bottomRight" state="frozen"/>
      <selection pane="topRight" activeCell="D1" sqref="D1"/>
      <selection pane="bottomLeft" activeCell="A6" sqref="A6"/>
      <selection pane="bottomRight" activeCell="D205" sqref="D205"/>
    </sheetView>
  </sheetViews>
  <sheetFormatPr defaultColWidth="9.77734375" defaultRowHeight="13.2" x14ac:dyDescent="0.25"/>
  <cols>
    <col min="1" max="1" width="18.44140625" style="6" customWidth="1"/>
    <col min="2" max="2" width="16.33203125" style="6" customWidth="1"/>
    <col min="3" max="3" width="17.77734375" style="6" customWidth="1"/>
    <col min="4" max="4" width="66.109375" style="7" customWidth="1"/>
    <col min="5" max="5" width="61.6640625" style="5" customWidth="1"/>
    <col min="6" max="6" width="29.33203125" style="5" customWidth="1"/>
    <col min="7" max="8" width="24" style="5" customWidth="1"/>
    <col min="9" max="9" width="23.44140625" style="5" customWidth="1"/>
    <col min="10" max="10" width="24.44140625" style="5" customWidth="1"/>
    <col min="11" max="11" width="9.77734375" style="5"/>
    <col min="12" max="12" width="15.6640625" style="5" bestFit="1" customWidth="1"/>
    <col min="13" max="38" width="9.77734375" style="5"/>
    <col min="39" max="56" width="67.6640625" style="5" customWidth="1"/>
    <col min="57" max="16384" width="9.77734375" style="5"/>
  </cols>
  <sheetData>
    <row r="1" spans="1:10" ht="21" x14ac:dyDescent="0.25">
      <c r="A1" s="4"/>
      <c r="B1" s="4"/>
      <c r="C1" s="4"/>
      <c r="D1" s="4"/>
      <c r="E1" s="4"/>
      <c r="F1" s="4"/>
      <c r="G1" s="4"/>
      <c r="I1" s="87" t="s">
        <v>108</v>
      </c>
      <c r="J1" s="87"/>
    </row>
    <row r="2" spans="1:10" ht="37.5" customHeight="1" x14ac:dyDescent="0.25">
      <c r="A2" s="4"/>
      <c r="B2" s="4"/>
      <c r="C2" s="4"/>
      <c r="D2" s="4"/>
      <c r="E2" s="4"/>
      <c r="F2" s="4"/>
      <c r="G2" s="4"/>
      <c r="I2" s="87" t="s">
        <v>384</v>
      </c>
      <c r="J2" s="87"/>
    </row>
    <row r="3" spans="1:10" ht="23.25" customHeight="1" x14ac:dyDescent="0.25">
      <c r="A3" s="4"/>
      <c r="B3" s="4"/>
      <c r="C3" s="4"/>
      <c r="D3" s="4"/>
      <c r="E3" s="4"/>
      <c r="F3" s="4"/>
      <c r="G3" s="4"/>
      <c r="H3" s="1"/>
      <c r="I3" s="88"/>
      <c r="J3" s="88"/>
    </row>
    <row r="4" spans="1:10" ht="37.950000000000003" customHeight="1" x14ac:dyDescent="0.25">
      <c r="A4" s="89" t="s">
        <v>366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22.8" x14ac:dyDescent="0.4">
      <c r="A5" s="90"/>
      <c r="B5" s="90"/>
      <c r="C5" s="90"/>
      <c r="D5" s="8"/>
      <c r="E5" s="75" t="s">
        <v>361</v>
      </c>
      <c r="F5" s="8"/>
      <c r="G5" s="8"/>
      <c r="H5" s="8"/>
      <c r="I5" s="8"/>
      <c r="J5" s="8"/>
    </row>
    <row r="6" spans="1:10" ht="27.6" customHeight="1" x14ac:dyDescent="0.25">
      <c r="A6" s="91"/>
      <c r="B6" s="91"/>
      <c r="C6" s="91"/>
      <c r="D6" s="8"/>
      <c r="E6" s="76" t="s">
        <v>187</v>
      </c>
      <c r="F6" s="8"/>
      <c r="G6" s="8"/>
      <c r="H6" s="8"/>
      <c r="I6" s="8"/>
      <c r="J6" s="8"/>
    </row>
    <row r="7" spans="1:10" ht="17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9" t="s">
        <v>349</v>
      </c>
    </row>
    <row r="8" spans="1:10" ht="30.75" customHeight="1" x14ac:dyDescent="0.25">
      <c r="A8" s="85" t="s">
        <v>192</v>
      </c>
      <c r="B8" s="85" t="s">
        <v>190</v>
      </c>
      <c r="C8" s="85" t="s">
        <v>137</v>
      </c>
      <c r="D8" s="85" t="s">
        <v>189</v>
      </c>
      <c r="E8" s="84" t="s">
        <v>367</v>
      </c>
      <c r="F8" s="84" t="s">
        <v>368</v>
      </c>
      <c r="G8" s="84" t="s">
        <v>109</v>
      </c>
      <c r="H8" s="84" t="s">
        <v>0</v>
      </c>
      <c r="I8" s="84" t="s">
        <v>1</v>
      </c>
      <c r="J8" s="84"/>
    </row>
    <row r="9" spans="1:10" ht="93.75" customHeight="1" x14ac:dyDescent="0.25">
      <c r="A9" s="85"/>
      <c r="B9" s="85"/>
      <c r="C9" s="85"/>
      <c r="D9" s="85"/>
      <c r="E9" s="84"/>
      <c r="F9" s="84"/>
      <c r="G9" s="84"/>
      <c r="H9" s="84"/>
      <c r="I9" s="57" t="s">
        <v>193</v>
      </c>
      <c r="J9" s="57" t="s">
        <v>188</v>
      </c>
    </row>
    <row r="10" spans="1:10" s="35" customFormat="1" ht="49.5" customHeight="1" x14ac:dyDescent="0.25">
      <c r="A10" s="24"/>
      <c r="B10" s="24"/>
      <c r="C10" s="24"/>
      <c r="D10" s="11"/>
      <c r="E10" s="12" t="s">
        <v>347</v>
      </c>
      <c r="F10" s="12" t="s">
        <v>364</v>
      </c>
      <c r="G10" s="58">
        <f>H10+I10</f>
        <v>101401900</v>
      </c>
      <c r="H10" s="59">
        <f>H12</f>
        <v>101401900</v>
      </c>
      <c r="I10" s="59">
        <f>I12</f>
        <v>0</v>
      </c>
      <c r="J10" s="59">
        <f>J12</f>
        <v>0</v>
      </c>
    </row>
    <row r="11" spans="1:10" s="35" customFormat="1" ht="17.399999999999999" x14ac:dyDescent="0.25">
      <c r="A11" s="13"/>
      <c r="B11" s="13"/>
      <c r="C11" s="13"/>
      <c r="D11" s="13"/>
      <c r="E11" s="14" t="s">
        <v>2</v>
      </c>
      <c r="F11" s="14"/>
      <c r="G11" s="58">
        <f t="shared" ref="G11:G62" si="0">H11+I11</f>
        <v>0</v>
      </c>
      <c r="H11" s="60"/>
      <c r="I11" s="60"/>
      <c r="J11" s="59"/>
    </row>
    <row r="12" spans="1:10" s="35" customFormat="1" ht="17.399999999999999" x14ac:dyDescent="0.25">
      <c r="A12" s="36" t="s">
        <v>32</v>
      </c>
      <c r="B12" s="36"/>
      <c r="C12" s="36"/>
      <c r="D12" s="15" t="s">
        <v>3</v>
      </c>
      <c r="E12" s="14"/>
      <c r="F12" s="14"/>
      <c r="G12" s="58">
        <f>H12+I12</f>
        <v>101401900</v>
      </c>
      <c r="H12" s="60">
        <f>H13</f>
        <v>101401900</v>
      </c>
      <c r="I12" s="60">
        <f>I13</f>
        <v>0</v>
      </c>
      <c r="J12" s="60">
        <f>J13</f>
        <v>0</v>
      </c>
    </row>
    <row r="13" spans="1:10" s="35" customFormat="1" ht="17.399999999999999" x14ac:dyDescent="0.25">
      <c r="A13" s="36" t="s">
        <v>33</v>
      </c>
      <c r="B13" s="36"/>
      <c r="C13" s="36"/>
      <c r="D13" s="15" t="s">
        <v>3</v>
      </c>
      <c r="E13" s="14"/>
      <c r="F13" s="14"/>
      <c r="G13" s="58">
        <f>H13+I13</f>
        <v>101401900</v>
      </c>
      <c r="H13" s="60">
        <f>H14+H15</f>
        <v>101401900</v>
      </c>
      <c r="I13" s="60">
        <f>I14+I15</f>
        <v>0</v>
      </c>
      <c r="J13" s="60">
        <f>J14+J15</f>
        <v>0</v>
      </c>
    </row>
    <row r="14" spans="1:10" s="35" customFormat="1" ht="18" x14ac:dyDescent="0.25">
      <c r="A14" s="24" t="s">
        <v>89</v>
      </c>
      <c r="B14" s="24" t="s">
        <v>8</v>
      </c>
      <c r="C14" s="24" t="s">
        <v>28</v>
      </c>
      <c r="D14" s="11" t="s">
        <v>88</v>
      </c>
      <c r="E14" s="14"/>
      <c r="F14" s="14"/>
      <c r="G14" s="58">
        <f>H14+I14</f>
        <v>11401900</v>
      </c>
      <c r="H14" s="61">
        <v>11401900</v>
      </c>
      <c r="I14" s="60">
        <v>0</v>
      </c>
      <c r="J14" s="59">
        <v>0</v>
      </c>
    </row>
    <row r="15" spans="1:10" s="35" customFormat="1" ht="18" x14ac:dyDescent="0.25">
      <c r="A15" s="24" t="s">
        <v>47</v>
      </c>
      <c r="B15" s="24" t="s">
        <v>48</v>
      </c>
      <c r="C15" s="24" t="s">
        <v>8</v>
      </c>
      <c r="D15" s="16" t="s">
        <v>110</v>
      </c>
      <c r="E15" s="14"/>
      <c r="F15" s="14"/>
      <c r="G15" s="58">
        <f>H15+I15</f>
        <v>90000000</v>
      </c>
      <c r="H15" s="62">
        <f>H17</f>
        <v>90000000</v>
      </c>
      <c r="I15" s="62">
        <f>I17</f>
        <v>0</v>
      </c>
      <c r="J15" s="62">
        <f>J17</f>
        <v>0</v>
      </c>
    </row>
    <row r="16" spans="1:10" s="35" customFormat="1" ht="18" x14ac:dyDescent="0.25">
      <c r="A16" s="24"/>
      <c r="B16" s="24"/>
      <c r="C16" s="24"/>
      <c r="D16" s="16" t="s">
        <v>2</v>
      </c>
      <c r="E16" s="14"/>
      <c r="F16" s="14"/>
      <c r="G16" s="58">
        <f t="shared" si="0"/>
        <v>0</v>
      </c>
      <c r="H16" s="61"/>
      <c r="I16" s="62"/>
      <c r="J16" s="59"/>
    </row>
    <row r="17" spans="1:10" s="39" customFormat="1" ht="53.25" customHeight="1" x14ac:dyDescent="0.25">
      <c r="A17" s="24"/>
      <c r="B17" s="24"/>
      <c r="C17" s="24"/>
      <c r="D17" s="17" t="s">
        <v>333</v>
      </c>
      <c r="E17" s="18"/>
      <c r="F17" s="18"/>
      <c r="G17" s="63">
        <f t="shared" si="0"/>
        <v>90000000</v>
      </c>
      <c r="H17" s="64">
        <v>90000000</v>
      </c>
      <c r="I17" s="62"/>
      <c r="J17" s="59"/>
    </row>
    <row r="18" spans="1:10" s="35" customFormat="1" ht="61.5" customHeight="1" x14ac:dyDescent="0.25">
      <c r="A18" s="24"/>
      <c r="B18" s="24"/>
      <c r="C18" s="24"/>
      <c r="D18" s="11"/>
      <c r="E18" s="12" t="s">
        <v>318</v>
      </c>
      <c r="F18" s="12" t="s">
        <v>244</v>
      </c>
      <c r="G18" s="58">
        <f t="shared" si="0"/>
        <v>53100</v>
      </c>
      <c r="H18" s="59">
        <f>H20</f>
        <v>53100</v>
      </c>
      <c r="I18" s="59">
        <f>I20</f>
        <v>0</v>
      </c>
      <c r="J18" s="59">
        <f>J20</f>
        <v>0</v>
      </c>
    </row>
    <row r="19" spans="1:10" s="35" customFormat="1" ht="17.399999999999999" x14ac:dyDescent="0.25">
      <c r="A19" s="13"/>
      <c r="B19" s="13"/>
      <c r="C19" s="13"/>
      <c r="D19" s="13"/>
      <c r="E19" s="14" t="s">
        <v>2</v>
      </c>
      <c r="F19" s="14"/>
      <c r="G19" s="58">
        <f t="shared" si="0"/>
        <v>0</v>
      </c>
      <c r="H19" s="60"/>
      <c r="I19" s="60"/>
      <c r="J19" s="59"/>
    </row>
    <row r="20" spans="1:10" s="35" customFormat="1" ht="17.399999999999999" x14ac:dyDescent="0.25">
      <c r="A20" s="36" t="s">
        <v>32</v>
      </c>
      <c r="B20" s="36"/>
      <c r="C20" s="36"/>
      <c r="D20" s="15" t="s">
        <v>3</v>
      </c>
      <c r="E20" s="14"/>
      <c r="F20" s="14"/>
      <c r="G20" s="58">
        <f t="shared" si="0"/>
        <v>53100</v>
      </c>
      <c r="H20" s="60">
        <f t="shared" ref="H20:J21" si="1">H21</f>
        <v>53100</v>
      </c>
      <c r="I20" s="60">
        <f t="shared" si="1"/>
        <v>0</v>
      </c>
      <c r="J20" s="60">
        <f t="shared" si="1"/>
        <v>0</v>
      </c>
    </row>
    <row r="21" spans="1:10" s="35" customFormat="1" ht="17.399999999999999" x14ac:dyDescent="0.25">
      <c r="A21" s="36" t="s">
        <v>33</v>
      </c>
      <c r="B21" s="36"/>
      <c r="C21" s="36"/>
      <c r="D21" s="15" t="s">
        <v>3</v>
      </c>
      <c r="E21" s="14"/>
      <c r="F21" s="14"/>
      <c r="G21" s="58">
        <f t="shared" si="0"/>
        <v>53100</v>
      </c>
      <c r="H21" s="60">
        <f t="shared" si="1"/>
        <v>53100</v>
      </c>
      <c r="I21" s="60">
        <f t="shared" si="1"/>
        <v>0</v>
      </c>
      <c r="J21" s="60">
        <f t="shared" si="1"/>
        <v>0</v>
      </c>
    </row>
    <row r="22" spans="1:10" s="35" customFormat="1" ht="18" x14ac:dyDescent="0.25">
      <c r="A22" s="24" t="s">
        <v>107</v>
      </c>
      <c r="B22" s="24" t="s">
        <v>91</v>
      </c>
      <c r="C22" s="24" t="s">
        <v>4</v>
      </c>
      <c r="D22" s="16" t="s">
        <v>242</v>
      </c>
      <c r="E22" s="14"/>
      <c r="F22" s="14"/>
      <c r="G22" s="58">
        <f>H22+I22</f>
        <v>53100</v>
      </c>
      <c r="H22" s="62">
        <v>53100</v>
      </c>
      <c r="I22" s="62"/>
      <c r="J22" s="62"/>
    </row>
    <row r="23" spans="1:10" s="39" customFormat="1" ht="78" x14ac:dyDescent="0.25">
      <c r="A23" s="24"/>
      <c r="B23" s="24"/>
      <c r="C23" s="24"/>
      <c r="D23" s="11"/>
      <c r="E23" s="12" t="s">
        <v>185</v>
      </c>
      <c r="F23" s="12" t="s">
        <v>314</v>
      </c>
      <c r="G23" s="58">
        <f t="shared" si="0"/>
        <v>192590700</v>
      </c>
      <c r="H23" s="59">
        <f>H25</f>
        <v>30000000</v>
      </c>
      <c r="I23" s="59">
        <f>I25</f>
        <v>162590700</v>
      </c>
      <c r="J23" s="59">
        <f>J25</f>
        <v>162590700</v>
      </c>
    </row>
    <row r="24" spans="1:10" s="35" customFormat="1" ht="18" x14ac:dyDescent="0.25">
      <c r="A24" s="24"/>
      <c r="B24" s="24"/>
      <c r="C24" s="24"/>
      <c r="D24" s="11"/>
      <c r="E24" s="14" t="s">
        <v>2</v>
      </c>
      <c r="F24" s="14"/>
      <c r="G24" s="58">
        <f t="shared" si="0"/>
        <v>0</v>
      </c>
      <c r="H24" s="61"/>
      <c r="I24" s="61"/>
      <c r="J24" s="59">
        <f>H24+I24</f>
        <v>0</v>
      </c>
    </row>
    <row r="25" spans="1:10" s="40" customFormat="1" ht="17.399999999999999" x14ac:dyDescent="0.25">
      <c r="A25" s="36" t="s">
        <v>32</v>
      </c>
      <c r="B25" s="36"/>
      <c r="C25" s="36"/>
      <c r="D25" s="15" t="s">
        <v>3</v>
      </c>
      <c r="E25" s="20"/>
      <c r="F25" s="20"/>
      <c r="G25" s="58">
        <f t="shared" si="0"/>
        <v>192590700</v>
      </c>
      <c r="H25" s="59">
        <f>H26</f>
        <v>30000000</v>
      </c>
      <c r="I25" s="59">
        <f>I26</f>
        <v>162590700</v>
      </c>
      <c r="J25" s="59">
        <f>J26</f>
        <v>162590700</v>
      </c>
    </row>
    <row r="26" spans="1:10" s="40" customFormat="1" ht="17.399999999999999" x14ac:dyDescent="0.25">
      <c r="A26" s="36" t="s">
        <v>33</v>
      </c>
      <c r="B26" s="36"/>
      <c r="C26" s="36"/>
      <c r="D26" s="15" t="s">
        <v>3</v>
      </c>
      <c r="E26" s="20"/>
      <c r="F26" s="20"/>
      <c r="G26" s="58">
        <f t="shared" si="0"/>
        <v>192590700</v>
      </c>
      <c r="H26" s="59">
        <f>H27+H28</f>
        <v>30000000</v>
      </c>
      <c r="I26" s="59">
        <f>I27+I28</f>
        <v>162590700</v>
      </c>
      <c r="J26" s="59">
        <f>J27+J28</f>
        <v>162590700</v>
      </c>
    </row>
    <row r="27" spans="1:10" s="35" customFormat="1" ht="18" x14ac:dyDescent="0.25">
      <c r="A27" s="24" t="s">
        <v>71</v>
      </c>
      <c r="B27" s="24" t="s">
        <v>72</v>
      </c>
      <c r="C27" s="24" t="s">
        <v>4</v>
      </c>
      <c r="D27" s="16" t="s">
        <v>39</v>
      </c>
      <c r="E27" s="14"/>
      <c r="F27" s="14"/>
      <c r="G27" s="58">
        <f t="shared" si="0"/>
        <v>155000000</v>
      </c>
      <c r="H27" s="62"/>
      <c r="I27" s="62">
        <f>155000000</f>
        <v>155000000</v>
      </c>
      <c r="J27" s="62">
        <f>155000000</f>
        <v>155000000</v>
      </c>
    </row>
    <row r="28" spans="1:10" s="35" customFormat="1" ht="18" x14ac:dyDescent="0.25">
      <c r="A28" s="24" t="s">
        <v>107</v>
      </c>
      <c r="B28" s="24" t="s">
        <v>91</v>
      </c>
      <c r="C28" s="24" t="s">
        <v>4</v>
      </c>
      <c r="D28" s="16" t="s">
        <v>242</v>
      </c>
      <c r="E28" s="14"/>
      <c r="F28" s="14"/>
      <c r="G28" s="58">
        <f>H28+I28</f>
        <v>37590700</v>
      </c>
      <c r="H28" s="62">
        <v>30000000</v>
      </c>
      <c r="I28" s="62">
        <v>7590700</v>
      </c>
      <c r="J28" s="62">
        <v>7590700</v>
      </c>
    </row>
    <row r="29" spans="1:10" s="35" customFormat="1" ht="49.5" customHeight="1" x14ac:dyDescent="0.25">
      <c r="A29" s="43"/>
      <c r="B29" s="43"/>
      <c r="C29" s="43"/>
      <c r="D29" s="44"/>
      <c r="E29" s="45" t="s">
        <v>208</v>
      </c>
      <c r="F29" s="45" t="s">
        <v>324</v>
      </c>
      <c r="G29" s="66">
        <f>H29+I29</f>
        <v>815571300</v>
      </c>
      <c r="H29" s="67">
        <f>H31</f>
        <v>705571300</v>
      </c>
      <c r="I29" s="67">
        <f>I31</f>
        <v>110000000</v>
      </c>
      <c r="J29" s="67">
        <f>J31</f>
        <v>110000000</v>
      </c>
    </row>
    <row r="30" spans="1:10" s="35" customFormat="1" ht="18" x14ac:dyDescent="0.25">
      <c r="A30" s="22"/>
      <c r="B30" s="22"/>
      <c r="C30" s="22"/>
      <c r="D30" s="22"/>
      <c r="E30" s="14" t="s">
        <v>2</v>
      </c>
      <c r="F30" s="14"/>
      <c r="G30" s="58">
        <f t="shared" si="0"/>
        <v>0</v>
      </c>
      <c r="H30" s="68"/>
      <c r="I30" s="68"/>
      <c r="J30" s="59"/>
    </row>
    <row r="31" spans="1:10" s="35" customFormat="1" ht="31.2" x14ac:dyDescent="0.25">
      <c r="A31" s="36" t="s">
        <v>49</v>
      </c>
      <c r="B31" s="36"/>
      <c r="C31" s="36"/>
      <c r="D31" s="15" t="s">
        <v>5</v>
      </c>
      <c r="E31" s="14"/>
      <c r="F31" s="14"/>
      <c r="G31" s="58">
        <f t="shared" si="0"/>
        <v>815571300</v>
      </c>
      <c r="H31" s="59">
        <f>H32</f>
        <v>705571300</v>
      </c>
      <c r="I31" s="59">
        <f>I32</f>
        <v>110000000</v>
      </c>
      <c r="J31" s="59">
        <f>J32</f>
        <v>110000000</v>
      </c>
    </row>
    <row r="32" spans="1:10" s="35" customFormat="1" ht="31.2" x14ac:dyDescent="0.25">
      <c r="A32" s="36" t="s">
        <v>50</v>
      </c>
      <c r="B32" s="36"/>
      <c r="C32" s="36"/>
      <c r="D32" s="15" t="s">
        <v>5</v>
      </c>
      <c r="E32" s="14"/>
      <c r="F32" s="14"/>
      <c r="G32" s="58">
        <f t="shared" si="0"/>
        <v>815571300</v>
      </c>
      <c r="H32" s="59">
        <f>H40+H42+H43+H33+H34+H35+H36+H38+H39+H41+H37</f>
        <v>705571300</v>
      </c>
      <c r="I32" s="59">
        <f>I40+I42+I43+I33+I34+I35+I36+I38+I39+I41+I37</f>
        <v>110000000</v>
      </c>
      <c r="J32" s="59">
        <f>J40+J42+J43+J33+J34+J35+J36+J38+J39+J41+J37</f>
        <v>110000000</v>
      </c>
    </row>
    <row r="33" spans="1:10" s="35" customFormat="1" ht="18" x14ac:dyDescent="0.25">
      <c r="A33" s="24" t="s">
        <v>200</v>
      </c>
      <c r="B33" s="24" t="s">
        <v>201</v>
      </c>
      <c r="C33" s="24" t="s">
        <v>202</v>
      </c>
      <c r="D33" s="16" t="s">
        <v>203</v>
      </c>
      <c r="E33" s="14"/>
      <c r="F33" s="14"/>
      <c r="G33" s="58">
        <f t="shared" si="0"/>
        <v>173807310</v>
      </c>
      <c r="H33" s="62">
        <v>173807310</v>
      </c>
      <c r="I33" s="62"/>
      <c r="J33" s="62"/>
    </row>
    <row r="34" spans="1:10" s="35" customFormat="1" ht="18" x14ac:dyDescent="0.25">
      <c r="A34" s="24" t="s">
        <v>204</v>
      </c>
      <c r="B34" s="24" t="s">
        <v>205</v>
      </c>
      <c r="C34" s="24" t="s">
        <v>206</v>
      </c>
      <c r="D34" s="16" t="s">
        <v>207</v>
      </c>
      <c r="E34" s="14"/>
      <c r="F34" s="14"/>
      <c r="G34" s="58">
        <f t="shared" si="0"/>
        <v>123094465</v>
      </c>
      <c r="H34" s="62">
        <v>123094465</v>
      </c>
      <c r="I34" s="62"/>
      <c r="J34" s="62"/>
    </row>
    <row r="35" spans="1:10" s="35" customFormat="1" ht="31.2" x14ac:dyDescent="0.25">
      <c r="A35" s="24" t="s">
        <v>209</v>
      </c>
      <c r="B35" s="24" t="s">
        <v>210</v>
      </c>
      <c r="C35" s="24" t="s">
        <v>211</v>
      </c>
      <c r="D35" s="16" t="s">
        <v>212</v>
      </c>
      <c r="E35" s="14"/>
      <c r="F35" s="14"/>
      <c r="G35" s="58">
        <f t="shared" si="0"/>
        <v>38466660</v>
      </c>
      <c r="H35" s="62">
        <v>38466660</v>
      </c>
      <c r="I35" s="62"/>
      <c r="J35" s="62"/>
    </row>
    <row r="36" spans="1:10" s="35" customFormat="1" ht="18" x14ac:dyDescent="0.25">
      <c r="A36" s="24" t="s">
        <v>213</v>
      </c>
      <c r="B36" s="24" t="s">
        <v>214</v>
      </c>
      <c r="C36" s="24" t="s">
        <v>215</v>
      </c>
      <c r="D36" s="16" t="s">
        <v>226</v>
      </c>
      <c r="E36" s="14"/>
      <c r="F36" s="14"/>
      <c r="G36" s="58">
        <f t="shared" si="0"/>
        <v>32881817</v>
      </c>
      <c r="H36" s="62">
        <v>32881817</v>
      </c>
      <c r="I36" s="62"/>
      <c r="J36" s="62"/>
    </row>
    <row r="37" spans="1:10" s="35" customFormat="1" ht="18" x14ac:dyDescent="0.25">
      <c r="A37" s="24" t="s">
        <v>319</v>
      </c>
      <c r="B37" s="24" t="s">
        <v>320</v>
      </c>
      <c r="C37" s="24" t="s">
        <v>321</v>
      </c>
      <c r="D37" s="16" t="s">
        <v>322</v>
      </c>
      <c r="E37" s="14"/>
      <c r="F37" s="14"/>
      <c r="G37" s="58">
        <f t="shared" si="0"/>
        <v>855000</v>
      </c>
      <c r="H37" s="62">
        <v>855000</v>
      </c>
      <c r="I37" s="62"/>
      <c r="J37" s="62"/>
    </row>
    <row r="38" spans="1:10" s="35" customFormat="1" ht="18" x14ac:dyDescent="0.25">
      <c r="A38" s="24" t="s">
        <v>216</v>
      </c>
      <c r="B38" s="24" t="s">
        <v>217</v>
      </c>
      <c r="C38" s="24" t="s">
        <v>218</v>
      </c>
      <c r="D38" s="16" t="s">
        <v>219</v>
      </c>
      <c r="E38" s="14"/>
      <c r="F38" s="14"/>
      <c r="G38" s="58">
        <f t="shared" si="0"/>
        <v>13374869</v>
      </c>
      <c r="H38" s="62">
        <v>13374869</v>
      </c>
      <c r="I38" s="62"/>
      <c r="J38" s="62"/>
    </row>
    <row r="39" spans="1:10" s="35" customFormat="1" ht="18" x14ac:dyDescent="0.25">
      <c r="A39" s="24" t="s">
        <v>220</v>
      </c>
      <c r="B39" s="24" t="s">
        <v>221</v>
      </c>
      <c r="C39" s="24" t="s">
        <v>218</v>
      </c>
      <c r="D39" s="16" t="s">
        <v>222</v>
      </c>
      <c r="E39" s="14"/>
      <c r="F39" s="14"/>
      <c r="G39" s="58">
        <f t="shared" si="0"/>
        <v>2174759</v>
      </c>
      <c r="H39" s="62">
        <v>2174759</v>
      </c>
      <c r="I39" s="62"/>
      <c r="J39" s="62"/>
    </row>
    <row r="40" spans="1:10" s="35" customFormat="1" ht="31.2" x14ac:dyDescent="0.25">
      <c r="A40" s="24" t="s">
        <v>194</v>
      </c>
      <c r="B40" s="24" t="s">
        <v>195</v>
      </c>
      <c r="C40" s="24" t="s">
        <v>196</v>
      </c>
      <c r="D40" s="16" t="s">
        <v>353</v>
      </c>
      <c r="E40" s="14"/>
      <c r="F40" s="14"/>
      <c r="G40" s="58">
        <f t="shared" si="0"/>
        <v>63323147</v>
      </c>
      <c r="H40" s="62">
        <v>63323147</v>
      </c>
      <c r="I40" s="62"/>
      <c r="J40" s="62"/>
    </row>
    <row r="41" spans="1:10" s="35" customFormat="1" ht="18" x14ac:dyDescent="0.25">
      <c r="A41" s="24" t="s">
        <v>223</v>
      </c>
      <c r="B41" s="24" t="s">
        <v>224</v>
      </c>
      <c r="C41" s="24" t="s">
        <v>6</v>
      </c>
      <c r="D41" s="16" t="s">
        <v>225</v>
      </c>
      <c r="E41" s="14"/>
      <c r="F41" s="14"/>
      <c r="G41" s="58">
        <f t="shared" si="0"/>
        <v>16864515</v>
      </c>
      <c r="H41" s="62">
        <v>16864515</v>
      </c>
      <c r="I41" s="62"/>
      <c r="J41" s="62"/>
    </row>
    <row r="42" spans="1:10" s="35" customFormat="1" ht="33.6" customHeight="1" x14ac:dyDescent="0.25">
      <c r="A42" s="24" t="s">
        <v>139</v>
      </c>
      <c r="B42" s="24" t="s">
        <v>138</v>
      </c>
      <c r="C42" s="24" t="s">
        <v>6</v>
      </c>
      <c r="D42" s="16" t="s">
        <v>250</v>
      </c>
      <c r="E42" s="14"/>
      <c r="F42" s="14"/>
      <c r="G42" s="58">
        <f t="shared" si="0"/>
        <v>77657558</v>
      </c>
      <c r="H42" s="62">
        <v>77657558</v>
      </c>
      <c r="I42" s="62"/>
      <c r="J42" s="62"/>
    </row>
    <row r="43" spans="1:10" s="35" customFormat="1" ht="18" x14ac:dyDescent="0.25">
      <c r="A43" s="24" t="s">
        <v>122</v>
      </c>
      <c r="B43" s="24" t="s">
        <v>123</v>
      </c>
      <c r="C43" s="24" t="s">
        <v>6</v>
      </c>
      <c r="D43" s="16" t="s">
        <v>251</v>
      </c>
      <c r="E43" s="14"/>
      <c r="F43" s="14"/>
      <c r="G43" s="58">
        <f t="shared" si="0"/>
        <v>273071200</v>
      </c>
      <c r="H43" s="62">
        <v>163071200</v>
      </c>
      <c r="I43" s="62">
        <v>110000000</v>
      </c>
      <c r="J43" s="62">
        <v>110000000</v>
      </c>
    </row>
    <row r="44" spans="1:10" s="35" customFormat="1" ht="31.2" x14ac:dyDescent="0.25">
      <c r="A44" s="24"/>
      <c r="B44" s="24"/>
      <c r="C44" s="24"/>
      <c r="D44" s="11"/>
      <c r="E44" s="12" t="s">
        <v>336</v>
      </c>
      <c r="F44" s="12" t="s">
        <v>382</v>
      </c>
      <c r="G44" s="58">
        <f t="shared" si="0"/>
        <v>6001600</v>
      </c>
      <c r="H44" s="59">
        <f>+H46</f>
        <v>6001600</v>
      </c>
      <c r="I44" s="59">
        <f>+I46</f>
        <v>0</v>
      </c>
      <c r="J44" s="59">
        <f>+J46</f>
        <v>0</v>
      </c>
    </row>
    <row r="45" spans="1:10" s="35" customFormat="1" ht="18" x14ac:dyDescent="0.25">
      <c r="A45" s="22"/>
      <c r="B45" s="22"/>
      <c r="C45" s="22"/>
      <c r="D45" s="22"/>
      <c r="E45" s="14" t="s">
        <v>2</v>
      </c>
      <c r="F45" s="14"/>
      <c r="G45" s="58">
        <f t="shared" si="0"/>
        <v>0</v>
      </c>
      <c r="H45" s="68"/>
      <c r="I45" s="68"/>
      <c r="J45" s="68"/>
    </row>
    <row r="46" spans="1:10" s="35" customFormat="1" ht="31.2" x14ac:dyDescent="0.25">
      <c r="A46" s="36" t="s">
        <v>53</v>
      </c>
      <c r="B46" s="36"/>
      <c r="C46" s="36"/>
      <c r="D46" s="15" t="s">
        <v>365</v>
      </c>
      <c r="E46" s="14"/>
      <c r="F46" s="14"/>
      <c r="G46" s="58">
        <f t="shared" si="0"/>
        <v>6001600</v>
      </c>
      <c r="H46" s="59">
        <f t="shared" ref="H46:J47" si="2">H47</f>
        <v>6001600</v>
      </c>
      <c r="I46" s="59">
        <f t="shared" si="2"/>
        <v>0</v>
      </c>
      <c r="J46" s="59">
        <f t="shared" si="2"/>
        <v>0</v>
      </c>
    </row>
    <row r="47" spans="1:10" s="35" customFormat="1" ht="31.2" x14ac:dyDescent="0.25">
      <c r="A47" s="36" t="s">
        <v>54</v>
      </c>
      <c r="B47" s="36"/>
      <c r="C47" s="36"/>
      <c r="D47" s="15" t="s">
        <v>365</v>
      </c>
      <c r="E47" s="14"/>
      <c r="F47" s="14"/>
      <c r="G47" s="58">
        <f>H47+I47</f>
        <v>6001600</v>
      </c>
      <c r="H47" s="59">
        <f>H48+H49</f>
        <v>6001600</v>
      </c>
      <c r="I47" s="59">
        <f t="shared" si="2"/>
        <v>0</v>
      </c>
      <c r="J47" s="59">
        <f t="shared" si="2"/>
        <v>0</v>
      </c>
    </row>
    <row r="48" spans="1:10" s="35" customFormat="1" ht="31.2" x14ac:dyDescent="0.25">
      <c r="A48" s="24" t="s">
        <v>56</v>
      </c>
      <c r="B48" s="24" t="s">
        <v>55</v>
      </c>
      <c r="C48" s="24" t="s">
        <v>9</v>
      </c>
      <c r="D48" s="16" t="s">
        <v>112</v>
      </c>
      <c r="E48" s="14"/>
      <c r="F48" s="14"/>
      <c r="G48" s="58">
        <f t="shared" si="0"/>
        <v>4685000</v>
      </c>
      <c r="H48" s="62">
        <v>4685000</v>
      </c>
      <c r="I48" s="62"/>
      <c r="J48" s="62"/>
    </row>
    <row r="49" spans="1:10" s="35" customFormat="1" ht="18" x14ac:dyDescent="0.25">
      <c r="A49" s="24" t="s">
        <v>181</v>
      </c>
      <c r="B49" s="24" t="s">
        <v>182</v>
      </c>
      <c r="C49" s="24" t="s">
        <v>9</v>
      </c>
      <c r="D49" s="19" t="s">
        <v>183</v>
      </c>
      <c r="E49" s="14"/>
      <c r="F49" s="14"/>
      <c r="G49" s="58">
        <f>H49</f>
        <v>1316600</v>
      </c>
      <c r="H49" s="62">
        <v>1316600</v>
      </c>
      <c r="I49" s="62"/>
      <c r="J49" s="62"/>
    </row>
    <row r="50" spans="1:10" s="35" customFormat="1" ht="46.8" x14ac:dyDescent="0.25">
      <c r="A50" s="24"/>
      <c r="B50" s="24"/>
      <c r="C50" s="24"/>
      <c r="D50" s="11"/>
      <c r="E50" s="12" t="s">
        <v>375</v>
      </c>
      <c r="F50" s="12" t="s">
        <v>325</v>
      </c>
      <c r="G50" s="58">
        <f t="shared" si="0"/>
        <v>106200</v>
      </c>
      <c r="H50" s="59">
        <f>SUM(H52)</f>
        <v>106200</v>
      </c>
      <c r="I50" s="59">
        <f>SUM(I52)</f>
        <v>0</v>
      </c>
      <c r="J50" s="59">
        <f>SUM(J52)</f>
        <v>0</v>
      </c>
    </row>
    <row r="51" spans="1:10" s="35" customFormat="1" ht="18" x14ac:dyDescent="0.25">
      <c r="A51" s="24"/>
      <c r="B51" s="24"/>
      <c r="C51" s="24"/>
      <c r="D51" s="11"/>
      <c r="E51" s="14" t="s">
        <v>2</v>
      </c>
      <c r="F51" s="14"/>
      <c r="G51" s="58">
        <f t="shared" si="0"/>
        <v>0</v>
      </c>
      <c r="H51" s="68"/>
      <c r="I51" s="68"/>
      <c r="J51" s="68"/>
    </row>
    <row r="52" spans="1:10" s="35" customFormat="1" ht="31.2" x14ac:dyDescent="0.25">
      <c r="A52" s="36" t="s">
        <v>51</v>
      </c>
      <c r="B52" s="36"/>
      <c r="C52" s="36"/>
      <c r="D52" s="15" t="s">
        <v>11</v>
      </c>
      <c r="E52" s="14"/>
      <c r="F52" s="14"/>
      <c r="G52" s="58">
        <f t="shared" si="0"/>
        <v>106200</v>
      </c>
      <c r="H52" s="59">
        <f>H53</f>
        <v>106200</v>
      </c>
      <c r="I52" s="59">
        <f>I53</f>
        <v>0</v>
      </c>
      <c r="J52" s="59">
        <f>J53</f>
        <v>0</v>
      </c>
    </row>
    <row r="53" spans="1:10" s="35" customFormat="1" ht="31.2" x14ac:dyDescent="0.25">
      <c r="A53" s="36" t="s">
        <v>52</v>
      </c>
      <c r="B53" s="36"/>
      <c r="C53" s="36"/>
      <c r="D53" s="15" t="s">
        <v>11</v>
      </c>
      <c r="E53" s="14"/>
      <c r="F53" s="14"/>
      <c r="G53" s="58">
        <f t="shared" si="0"/>
        <v>106200</v>
      </c>
      <c r="H53" s="59">
        <f>H54+H55</f>
        <v>106200</v>
      </c>
      <c r="I53" s="59">
        <f>I54+I55</f>
        <v>0</v>
      </c>
      <c r="J53" s="59">
        <f>J54+J55</f>
        <v>0</v>
      </c>
    </row>
    <row r="54" spans="1:10" s="35" customFormat="1" ht="31.2" x14ac:dyDescent="0.25">
      <c r="A54" s="24" t="s">
        <v>58</v>
      </c>
      <c r="B54" s="24" t="s">
        <v>57</v>
      </c>
      <c r="C54" s="24" t="s">
        <v>9</v>
      </c>
      <c r="D54" s="16" t="s">
        <v>34</v>
      </c>
      <c r="E54" s="14"/>
      <c r="F54" s="14"/>
      <c r="G54" s="58">
        <f t="shared" si="0"/>
        <v>53100</v>
      </c>
      <c r="H54" s="62">
        <v>53100</v>
      </c>
      <c r="I54" s="62"/>
      <c r="J54" s="62"/>
    </row>
    <row r="55" spans="1:10" s="35" customFormat="1" ht="18" x14ac:dyDescent="0.25">
      <c r="A55" s="24" t="s">
        <v>60</v>
      </c>
      <c r="B55" s="24" t="s">
        <v>59</v>
      </c>
      <c r="C55" s="24" t="s">
        <v>9</v>
      </c>
      <c r="D55" s="16" t="s">
        <v>113</v>
      </c>
      <c r="E55" s="14"/>
      <c r="F55" s="14"/>
      <c r="G55" s="58">
        <f t="shared" si="0"/>
        <v>53100</v>
      </c>
      <c r="H55" s="62">
        <v>53100</v>
      </c>
      <c r="I55" s="62"/>
      <c r="J55" s="62"/>
    </row>
    <row r="56" spans="1:10" s="35" customFormat="1" ht="49.95" customHeight="1" x14ac:dyDescent="0.25">
      <c r="A56" s="36"/>
      <c r="B56" s="36"/>
      <c r="C56" s="36"/>
      <c r="D56" s="15"/>
      <c r="E56" s="32" t="s">
        <v>373</v>
      </c>
      <c r="F56" s="12" t="s">
        <v>326</v>
      </c>
      <c r="G56" s="58">
        <f t="shared" si="0"/>
        <v>3000000</v>
      </c>
      <c r="H56" s="59">
        <f>H58</f>
        <v>3000000</v>
      </c>
      <c r="I56" s="59">
        <f>I58</f>
        <v>0</v>
      </c>
      <c r="J56" s="59">
        <f>J58</f>
        <v>0</v>
      </c>
    </row>
    <row r="57" spans="1:10" s="35" customFormat="1" ht="17.399999999999999" x14ac:dyDescent="0.25">
      <c r="A57" s="36"/>
      <c r="B57" s="36"/>
      <c r="C57" s="36"/>
      <c r="D57" s="15"/>
      <c r="E57" s="14" t="s">
        <v>2</v>
      </c>
      <c r="F57" s="14"/>
      <c r="G57" s="58">
        <f t="shared" si="0"/>
        <v>0</v>
      </c>
      <c r="H57" s="59"/>
      <c r="I57" s="59"/>
      <c r="J57" s="59"/>
    </row>
    <row r="58" spans="1:10" s="35" customFormat="1" ht="31.2" x14ac:dyDescent="0.25">
      <c r="A58" s="36" t="s">
        <v>51</v>
      </c>
      <c r="B58" s="36"/>
      <c r="C58" s="36"/>
      <c r="D58" s="15" t="s">
        <v>11</v>
      </c>
      <c r="E58" s="14"/>
      <c r="F58" s="14"/>
      <c r="G58" s="58">
        <f>H58+I58</f>
        <v>3000000</v>
      </c>
      <c r="H58" s="59">
        <f>H59</f>
        <v>3000000</v>
      </c>
      <c r="I58" s="59">
        <f>I59</f>
        <v>0</v>
      </c>
      <c r="J58" s="59">
        <f>J59</f>
        <v>0</v>
      </c>
    </row>
    <row r="59" spans="1:10" s="35" customFormat="1" ht="31.2" x14ac:dyDescent="0.25">
      <c r="A59" s="36" t="s">
        <v>52</v>
      </c>
      <c r="B59" s="36"/>
      <c r="C59" s="36"/>
      <c r="D59" s="15" t="s">
        <v>11</v>
      </c>
      <c r="E59" s="14"/>
      <c r="F59" s="14"/>
      <c r="G59" s="58">
        <f>H59+I59</f>
        <v>3000000</v>
      </c>
      <c r="H59" s="59">
        <f>H60</f>
        <v>3000000</v>
      </c>
      <c r="I59" s="59"/>
      <c r="J59" s="59"/>
    </row>
    <row r="60" spans="1:10" s="39" customFormat="1" ht="62.4" x14ac:dyDescent="0.25">
      <c r="A60" s="24" t="s">
        <v>338</v>
      </c>
      <c r="B60" s="24" t="s">
        <v>339</v>
      </c>
      <c r="C60" s="24" t="s">
        <v>9</v>
      </c>
      <c r="D60" s="11" t="s">
        <v>340</v>
      </c>
      <c r="E60" s="18"/>
      <c r="F60" s="18"/>
      <c r="G60" s="58">
        <f>H60+I60</f>
        <v>3000000</v>
      </c>
      <c r="H60" s="61">
        <v>3000000</v>
      </c>
      <c r="I60" s="61"/>
      <c r="J60" s="61"/>
    </row>
    <row r="61" spans="1:10" s="35" customFormat="1" ht="31.2" x14ac:dyDescent="0.25">
      <c r="A61" s="22"/>
      <c r="B61" s="22"/>
      <c r="C61" s="22"/>
      <c r="D61" s="23"/>
      <c r="E61" s="12" t="s">
        <v>247</v>
      </c>
      <c r="F61" s="32" t="s">
        <v>327</v>
      </c>
      <c r="G61" s="58">
        <f t="shared" si="0"/>
        <v>74966200</v>
      </c>
      <c r="H61" s="59">
        <f>H63</f>
        <v>74734200</v>
      </c>
      <c r="I61" s="59">
        <f>I63</f>
        <v>232000</v>
      </c>
      <c r="J61" s="59">
        <f>J63</f>
        <v>232000</v>
      </c>
    </row>
    <row r="62" spans="1:10" s="35" customFormat="1" ht="18" x14ac:dyDescent="0.25">
      <c r="A62" s="22"/>
      <c r="B62" s="22"/>
      <c r="C62" s="22"/>
      <c r="D62" s="22"/>
      <c r="E62" s="24" t="s">
        <v>2</v>
      </c>
      <c r="F62" s="24"/>
      <c r="G62" s="58">
        <f t="shared" si="0"/>
        <v>0</v>
      </c>
      <c r="H62" s="68"/>
      <c r="I62" s="68"/>
      <c r="J62" s="68"/>
    </row>
    <row r="63" spans="1:10" s="35" customFormat="1" ht="31.2" x14ac:dyDescent="0.25">
      <c r="A63" s="36" t="s">
        <v>51</v>
      </c>
      <c r="B63" s="36"/>
      <c r="C63" s="36"/>
      <c r="D63" s="15" t="s">
        <v>11</v>
      </c>
      <c r="E63" s="14"/>
      <c r="F63" s="14"/>
      <c r="G63" s="58">
        <f>H63+I63</f>
        <v>74966200</v>
      </c>
      <c r="H63" s="70">
        <f>H64</f>
        <v>74734200</v>
      </c>
      <c r="I63" s="70">
        <f>I64</f>
        <v>232000</v>
      </c>
      <c r="J63" s="70">
        <f>J64</f>
        <v>232000</v>
      </c>
    </row>
    <row r="64" spans="1:10" s="35" customFormat="1" ht="31.2" x14ac:dyDescent="0.25">
      <c r="A64" s="36" t="s">
        <v>52</v>
      </c>
      <c r="B64" s="36"/>
      <c r="C64" s="36"/>
      <c r="D64" s="15" t="s">
        <v>11</v>
      </c>
      <c r="E64" s="14"/>
      <c r="F64" s="14"/>
      <c r="G64" s="70">
        <f>G65+G66+G67+G69+G68+G70</f>
        <v>74966200</v>
      </c>
      <c r="H64" s="70">
        <f>H65+H66+H67+H69+H68+H70</f>
        <v>74734200</v>
      </c>
      <c r="I64" s="70">
        <f>I65+I66+I67+I69+I68+I70</f>
        <v>232000</v>
      </c>
      <c r="J64" s="70">
        <f>J65+J66+J67+J69+J68+J70</f>
        <v>232000</v>
      </c>
    </row>
    <row r="65" spans="1:10" s="39" customFormat="1" ht="18" x14ac:dyDescent="0.25">
      <c r="A65" s="24" t="s">
        <v>62</v>
      </c>
      <c r="B65" s="24">
        <v>3090</v>
      </c>
      <c r="C65" s="24" t="s">
        <v>13</v>
      </c>
      <c r="D65" s="11" t="s">
        <v>36</v>
      </c>
      <c r="E65" s="18"/>
      <c r="F65" s="18"/>
      <c r="G65" s="58">
        <f t="shared" ref="G65:G107" si="3">H65+I65</f>
        <v>505200</v>
      </c>
      <c r="H65" s="61">
        <v>505200</v>
      </c>
      <c r="I65" s="61"/>
      <c r="J65" s="61"/>
    </row>
    <row r="66" spans="1:10" s="39" customFormat="1" ht="18" x14ac:dyDescent="0.25">
      <c r="A66" s="24" t="s">
        <v>63</v>
      </c>
      <c r="B66" s="24" t="s">
        <v>152</v>
      </c>
      <c r="C66" s="24" t="s">
        <v>14</v>
      </c>
      <c r="D66" s="11" t="s">
        <v>162</v>
      </c>
      <c r="E66" s="18"/>
      <c r="F66" s="18"/>
      <c r="G66" s="58">
        <f t="shared" si="3"/>
        <v>4067600</v>
      </c>
      <c r="H66" s="61">
        <v>3835600</v>
      </c>
      <c r="I66" s="61">
        <v>232000</v>
      </c>
      <c r="J66" s="61">
        <v>232000</v>
      </c>
    </row>
    <row r="67" spans="1:10" s="39" customFormat="1" ht="46.8" x14ac:dyDescent="0.25">
      <c r="A67" s="24" t="s">
        <v>132</v>
      </c>
      <c r="B67" s="24" t="s">
        <v>131</v>
      </c>
      <c r="C67" s="24" t="s">
        <v>14</v>
      </c>
      <c r="D67" s="11" t="s">
        <v>133</v>
      </c>
      <c r="E67" s="18"/>
      <c r="F67" s="18"/>
      <c r="G67" s="58">
        <f t="shared" si="3"/>
        <v>1070300</v>
      </c>
      <c r="H67" s="61">
        <v>1070300</v>
      </c>
      <c r="I67" s="61"/>
      <c r="J67" s="61"/>
    </row>
    <row r="68" spans="1:10" s="39" customFormat="1" ht="46.8" x14ac:dyDescent="0.25">
      <c r="A68" s="24" t="s">
        <v>134</v>
      </c>
      <c r="B68" s="24" t="s">
        <v>135</v>
      </c>
      <c r="C68" s="24" t="s">
        <v>13</v>
      </c>
      <c r="D68" s="11" t="s">
        <v>136</v>
      </c>
      <c r="E68" s="18"/>
      <c r="F68" s="18"/>
      <c r="G68" s="58">
        <f t="shared" si="3"/>
        <v>2842700</v>
      </c>
      <c r="H68" s="61">
        <v>2842700</v>
      </c>
      <c r="I68" s="61"/>
      <c r="J68" s="61"/>
    </row>
    <row r="69" spans="1:10" s="39" customFormat="1" ht="31.2" x14ac:dyDescent="0.25">
      <c r="A69" s="24" t="s">
        <v>127</v>
      </c>
      <c r="B69" s="24" t="s">
        <v>128</v>
      </c>
      <c r="C69" s="24" t="s">
        <v>12</v>
      </c>
      <c r="D69" s="11" t="s">
        <v>120</v>
      </c>
      <c r="E69" s="18"/>
      <c r="F69" s="18"/>
      <c r="G69" s="58">
        <f t="shared" si="3"/>
        <v>62855200</v>
      </c>
      <c r="H69" s="61">
        <v>62855200</v>
      </c>
      <c r="I69" s="61">
        <v>0</v>
      </c>
      <c r="J69" s="61">
        <v>0</v>
      </c>
    </row>
    <row r="70" spans="1:10" s="39" customFormat="1" ht="18" x14ac:dyDescent="0.25">
      <c r="A70" s="24" t="s">
        <v>198</v>
      </c>
      <c r="B70" s="24" t="s">
        <v>48</v>
      </c>
      <c r="C70" s="24" t="s">
        <v>8</v>
      </c>
      <c r="D70" s="11" t="s">
        <v>184</v>
      </c>
      <c r="E70" s="18"/>
      <c r="F70" s="18"/>
      <c r="G70" s="58">
        <f>H70+I70</f>
        <v>3625200</v>
      </c>
      <c r="H70" s="61">
        <f>H72</f>
        <v>3625200</v>
      </c>
      <c r="I70" s="61">
        <f>I72</f>
        <v>0</v>
      </c>
      <c r="J70" s="61">
        <f>J72</f>
        <v>0</v>
      </c>
    </row>
    <row r="71" spans="1:10" s="39" customFormat="1" ht="18" x14ac:dyDescent="0.25">
      <c r="A71" s="24"/>
      <c r="B71" s="24"/>
      <c r="C71" s="24"/>
      <c r="D71" s="11" t="s">
        <v>2</v>
      </c>
      <c r="E71" s="18"/>
      <c r="F71" s="18"/>
      <c r="G71" s="58"/>
      <c r="H71" s="61"/>
      <c r="I71" s="61"/>
      <c r="J71" s="61"/>
    </row>
    <row r="72" spans="1:10" s="39" customFormat="1" ht="69.75" customHeight="1" x14ac:dyDescent="0.25">
      <c r="A72" s="24"/>
      <c r="B72" s="24"/>
      <c r="C72" s="24"/>
      <c r="D72" s="17" t="s">
        <v>199</v>
      </c>
      <c r="E72" s="18"/>
      <c r="F72" s="18"/>
      <c r="G72" s="63">
        <f>H72+I72</f>
        <v>3625200</v>
      </c>
      <c r="H72" s="69">
        <v>3625200</v>
      </c>
      <c r="I72" s="69"/>
      <c r="J72" s="69"/>
    </row>
    <row r="73" spans="1:10" s="40" customFormat="1" ht="46.8" x14ac:dyDescent="0.25">
      <c r="A73" s="36"/>
      <c r="B73" s="36"/>
      <c r="C73" s="36"/>
      <c r="D73" s="25"/>
      <c r="E73" s="12" t="s">
        <v>323</v>
      </c>
      <c r="F73" s="12" t="s">
        <v>328</v>
      </c>
      <c r="G73" s="58">
        <f>H73+I73</f>
        <v>55441139</v>
      </c>
      <c r="H73" s="59">
        <f>H80+H75</f>
        <v>49441139</v>
      </c>
      <c r="I73" s="59">
        <f>I80+I75</f>
        <v>6000000</v>
      </c>
      <c r="J73" s="59">
        <f>J80+J75</f>
        <v>5000000</v>
      </c>
    </row>
    <row r="74" spans="1:10" s="35" customFormat="1" ht="18" x14ac:dyDescent="0.25">
      <c r="A74" s="53"/>
      <c r="B74" s="53"/>
      <c r="C74" s="53"/>
      <c r="D74" s="27"/>
      <c r="E74" s="28" t="s">
        <v>2</v>
      </c>
      <c r="F74" s="28"/>
      <c r="G74" s="58">
        <f t="shared" si="3"/>
        <v>0</v>
      </c>
      <c r="H74" s="72"/>
      <c r="I74" s="72"/>
      <c r="J74" s="72"/>
    </row>
    <row r="75" spans="1:10" s="35" customFormat="1" ht="31.2" x14ac:dyDescent="0.25">
      <c r="A75" s="36" t="s">
        <v>153</v>
      </c>
      <c r="B75" s="36"/>
      <c r="C75" s="36"/>
      <c r="D75" s="15" t="s">
        <v>154</v>
      </c>
      <c r="E75" s="14"/>
      <c r="F75" s="14"/>
      <c r="G75" s="58">
        <f t="shared" si="3"/>
        <v>5500839</v>
      </c>
      <c r="H75" s="59">
        <f>H76</f>
        <v>5500839</v>
      </c>
      <c r="I75" s="59">
        <f>I76</f>
        <v>0</v>
      </c>
      <c r="J75" s="59">
        <f>J76</f>
        <v>0</v>
      </c>
    </row>
    <row r="76" spans="1:10" s="35" customFormat="1" ht="31.2" x14ac:dyDescent="0.25">
      <c r="A76" s="36" t="s">
        <v>155</v>
      </c>
      <c r="B76" s="36"/>
      <c r="C76" s="36"/>
      <c r="D76" s="15" t="s">
        <v>154</v>
      </c>
      <c r="E76" s="14"/>
      <c r="F76" s="14"/>
      <c r="G76" s="58">
        <f t="shared" si="3"/>
        <v>5500839</v>
      </c>
      <c r="H76" s="59">
        <f>H77+H78+H79</f>
        <v>5500839</v>
      </c>
      <c r="I76" s="59">
        <f>I77+I78+I79</f>
        <v>0</v>
      </c>
      <c r="J76" s="59">
        <f>J77+J78+J79</f>
        <v>0</v>
      </c>
    </row>
    <row r="77" spans="1:10" s="39" customFormat="1" ht="31.2" x14ac:dyDescent="0.25">
      <c r="A77" s="24" t="s">
        <v>158</v>
      </c>
      <c r="B77" s="24" t="s">
        <v>157</v>
      </c>
      <c r="C77" s="24" t="s">
        <v>16</v>
      </c>
      <c r="D77" s="11" t="s">
        <v>37</v>
      </c>
      <c r="E77" s="18"/>
      <c r="F77" s="18"/>
      <c r="G77" s="58">
        <f t="shared" si="3"/>
        <v>1461989</v>
      </c>
      <c r="H77" s="61">
        <v>1461989</v>
      </c>
      <c r="I77" s="61"/>
      <c r="J77" s="61"/>
    </row>
    <row r="78" spans="1:10" s="39" customFormat="1" ht="31.2" x14ac:dyDescent="0.25">
      <c r="A78" s="24" t="s">
        <v>160</v>
      </c>
      <c r="B78" s="24" t="s">
        <v>159</v>
      </c>
      <c r="C78" s="24" t="s">
        <v>16</v>
      </c>
      <c r="D78" s="11" t="s">
        <v>17</v>
      </c>
      <c r="E78" s="18"/>
      <c r="F78" s="18"/>
      <c r="G78" s="58">
        <f t="shared" si="3"/>
        <v>23811</v>
      </c>
      <c r="H78" s="61">
        <v>23811</v>
      </c>
      <c r="I78" s="61"/>
      <c r="J78" s="61"/>
    </row>
    <row r="79" spans="1:10" s="39" customFormat="1" ht="31.2" x14ac:dyDescent="0.25">
      <c r="A79" s="24" t="s">
        <v>161</v>
      </c>
      <c r="B79" s="24" t="s">
        <v>40</v>
      </c>
      <c r="C79" s="24" t="s">
        <v>16</v>
      </c>
      <c r="D79" s="11" t="s">
        <v>38</v>
      </c>
      <c r="E79" s="18"/>
      <c r="F79" s="18"/>
      <c r="G79" s="58">
        <f t="shared" si="3"/>
        <v>4015039</v>
      </c>
      <c r="H79" s="61">
        <v>4015039</v>
      </c>
      <c r="I79" s="61"/>
      <c r="J79" s="61"/>
    </row>
    <row r="80" spans="1:10" s="40" customFormat="1" ht="31.2" x14ac:dyDescent="0.25">
      <c r="A80" s="36" t="s">
        <v>53</v>
      </c>
      <c r="B80" s="36"/>
      <c r="C80" s="36"/>
      <c r="D80" s="15" t="s">
        <v>365</v>
      </c>
      <c r="E80" s="12"/>
      <c r="F80" s="12"/>
      <c r="G80" s="58">
        <f t="shared" si="3"/>
        <v>49940300</v>
      </c>
      <c r="H80" s="59">
        <f>H81</f>
        <v>43940300</v>
      </c>
      <c r="I80" s="59">
        <f>I81</f>
        <v>6000000</v>
      </c>
      <c r="J80" s="59">
        <f>J81</f>
        <v>5000000</v>
      </c>
    </row>
    <row r="81" spans="1:10" s="40" customFormat="1" ht="31.2" x14ac:dyDescent="0.25">
      <c r="A81" s="36" t="s">
        <v>54</v>
      </c>
      <c r="B81" s="36"/>
      <c r="C81" s="36"/>
      <c r="D81" s="15" t="s">
        <v>365</v>
      </c>
      <c r="E81" s="12"/>
      <c r="F81" s="12"/>
      <c r="G81" s="58">
        <f>H81+I81</f>
        <v>49940300</v>
      </c>
      <c r="H81" s="59">
        <f>H82+H83+H84+H85+H86+H87+H88+H89</f>
        <v>43940300</v>
      </c>
      <c r="I81" s="59">
        <f>I82+I83+I84+I85+I86+I87+I88+I89</f>
        <v>6000000</v>
      </c>
      <c r="J81" s="59">
        <f>J82+J83+J84+J85+J86+J87+J88+J89</f>
        <v>5000000</v>
      </c>
    </row>
    <row r="82" spans="1:10" s="39" customFormat="1" ht="31.2" x14ac:dyDescent="0.25">
      <c r="A82" s="24" t="s">
        <v>64</v>
      </c>
      <c r="B82" s="24" t="s">
        <v>157</v>
      </c>
      <c r="C82" s="24" t="s">
        <v>16</v>
      </c>
      <c r="D82" s="11" t="s">
        <v>37</v>
      </c>
      <c r="E82" s="18"/>
      <c r="F82" s="18"/>
      <c r="G82" s="58">
        <f>H82+I82</f>
        <v>16766400</v>
      </c>
      <c r="H82" s="61">
        <v>16766400</v>
      </c>
      <c r="I82" s="61"/>
      <c r="J82" s="61"/>
    </row>
    <row r="83" spans="1:10" s="39" customFormat="1" ht="31.2" x14ac:dyDescent="0.25">
      <c r="A83" s="24" t="s">
        <v>65</v>
      </c>
      <c r="B83" s="24" t="s">
        <v>159</v>
      </c>
      <c r="C83" s="24" t="s">
        <v>16</v>
      </c>
      <c r="D83" s="11" t="s">
        <v>17</v>
      </c>
      <c r="E83" s="18"/>
      <c r="F83" s="18"/>
      <c r="G83" s="58">
        <f>H83+I83</f>
        <v>2511800</v>
      </c>
      <c r="H83" s="61">
        <v>2511800</v>
      </c>
      <c r="I83" s="61"/>
      <c r="J83" s="61"/>
    </row>
    <row r="84" spans="1:10" s="39" customFormat="1" ht="31.2" x14ac:dyDescent="0.25">
      <c r="A84" s="24" t="s">
        <v>66</v>
      </c>
      <c r="B84" s="24" t="s">
        <v>43</v>
      </c>
      <c r="C84" s="24" t="s">
        <v>16</v>
      </c>
      <c r="D84" s="11" t="s">
        <v>121</v>
      </c>
      <c r="E84" s="18"/>
      <c r="F84" s="18"/>
      <c r="G84" s="58">
        <f t="shared" si="3"/>
        <v>5539600</v>
      </c>
      <c r="H84" s="61">
        <v>5539600</v>
      </c>
      <c r="I84" s="61"/>
      <c r="J84" s="61"/>
    </row>
    <row r="85" spans="1:10" s="39" customFormat="1" ht="31.2" x14ac:dyDescent="0.25">
      <c r="A85" s="24" t="s">
        <v>90</v>
      </c>
      <c r="B85" s="24" t="s">
        <v>40</v>
      </c>
      <c r="C85" s="24" t="s">
        <v>16</v>
      </c>
      <c r="D85" s="11" t="s">
        <v>38</v>
      </c>
      <c r="E85" s="18"/>
      <c r="F85" s="18"/>
      <c r="G85" s="58">
        <f t="shared" si="3"/>
        <v>1443700</v>
      </c>
      <c r="H85" s="61">
        <v>1443700</v>
      </c>
      <c r="I85" s="61"/>
      <c r="J85" s="61"/>
    </row>
    <row r="86" spans="1:10" s="39" customFormat="1" ht="31.2" x14ac:dyDescent="0.25">
      <c r="A86" s="24" t="s">
        <v>67</v>
      </c>
      <c r="B86" s="24" t="s">
        <v>41</v>
      </c>
      <c r="C86" s="24" t="s">
        <v>16</v>
      </c>
      <c r="D86" s="11" t="s">
        <v>27</v>
      </c>
      <c r="E86" s="18"/>
      <c r="F86" s="18"/>
      <c r="G86" s="58">
        <f t="shared" si="3"/>
        <v>12802500</v>
      </c>
      <c r="H86" s="61">
        <v>7802500</v>
      </c>
      <c r="I86" s="61">
        <v>5000000</v>
      </c>
      <c r="J86" s="61">
        <v>5000000</v>
      </c>
    </row>
    <row r="87" spans="1:10" s="39" customFormat="1" ht="46.8" x14ac:dyDescent="0.25">
      <c r="A87" s="24" t="s">
        <v>68</v>
      </c>
      <c r="B87" s="24" t="s">
        <v>42</v>
      </c>
      <c r="C87" s="24" t="s">
        <v>16</v>
      </c>
      <c r="D87" s="11" t="s">
        <v>313</v>
      </c>
      <c r="E87" s="18"/>
      <c r="F87" s="18"/>
      <c r="G87" s="58">
        <f t="shared" si="3"/>
        <v>381600</v>
      </c>
      <c r="H87" s="61">
        <v>381600</v>
      </c>
      <c r="I87" s="61"/>
      <c r="J87" s="61"/>
    </row>
    <row r="88" spans="1:10" s="39" customFormat="1" ht="46.8" x14ac:dyDescent="0.25">
      <c r="A88" s="24" t="s">
        <v>69</v>
      </c>
      <c r="B88" s="24" t="s">
        <v>44</v>
      </c>
      <c r="C88" s="24" t="s">
        <v>16</v>
      </c>
      <c r="D88" s="11" t="s">
        <v>111</v>
      </c>
      <c r="E88" s="18"/>
      <c r="F88" s="18"/>
      <c r="G88" s="58">
        <f t="shared" si="3"/>
        <v>2732000</v>
      </c>
      <c r="H88" s="61">
        <v>1732000</v>
      </c>
      <c r="I88" s="61">
        <v>1000000</v>
      </c>
      <c r="J88" s="61"/>
    </row>
    <row r="89" spans="1:10" s="39" customFormat="1" ht="31.2" x14ac:dyDescent="0.25">
      <c r="A89" s="24" t="s">
        <v>70</v>
      </c>
      <c r="B89" s="24" t="s">
        <v>45</v>
      </c>
      <c r="C89" s="24" t="s">
        <v>16</v>
      </c>
      <c r="D89" s="11" t="s">
        <v>46</v>
      </c>
      <c r="E89" s="18"/>
      <c r="F89" s="18"/>
      <c r="G89" s="58">
        <f t="shared" si="3"/>
        <v>7762700</v>
      </c>
      <c r="H89" s="61">
        <v>7762700</v>
      </c>
      <c r="I89" s="61"/>
      <c r="J89" s="61"/>
    </row>
    <row r="90" spans="1:10" s="39" customFormat="1" ht="46.8" x14ac:dyDescent="0.25">
      <c r="A90" s="24"/>
      <c r="B90" s="24"/>
      <c r="C90" s="24"/>
      <c r="D90" s="11"/>
      <c r="E90" s="12" t="s">
        <v>249</v>
      </c>
      <c r="F90" s="12" t="s">
        <v>317</v>
      </c>
      <c r="G90" s="58">
        <f t="shared" si="3"/>
        <v>869000</v>
      </c>
      <c r="H90" s="59">
        <f>H92</f>
        <v>869000</v>
      </c>
      <c r="I90" s="59">
        <f>I92</f>
        <v>0</v>
      </c>
      <c r="J90" s="59">
        <f>J92</f>
        <v>0</v>
      </c>
    </row>
    <row r="91" spans="1:10" s="35" customFormat="1" ht="18" x14ac:dyDescent="0.25">
      <c r="A91" s="24"/>
      <c r="B91" s="24"/>
      <c r="C91" s="24"/>
      <c r="D91" s="11"/>
      <c r="E91" s="14" t="s">
        <v>2</v>
      </c>
      <c r="F91" s="14"/>
      <c r="G91" s="58">
        <f t="shared" si="3"/>
        <v>0</v>
      </c>
      <c r="H91" s="61"/>
      <c r="I91" s="61"/>
      <c r="J91" s="61"/>
    </row>
    <row r="92" spans="1:10" s="40" customFormat="1" ht="50.25" customHeight="1" x14ac:dyDescent="0.25">
      <c r="A92" s="36" t="s">
        <v>73</v>
      </c>
      <c r="B92" s="36"/>
      <c r="C92" s="36"/>
      <c r="D92" s="15" t="s">
        <v>18</v>
      </c>
      <c r="E92" s="20"/>
      <c r="F92" s="20"/>
      <c r="G92" s="58">
        <f t="shared" si="3"/>
        <v>869000</v>
      </c>
      <c r="H92" s="59">
        <f t="shared" ref="H92:J93" si="4">H93</f>
        <v>869000</v>
      </c>
      <c r="I92" s="59">
        <f t="shared" si="4"/>
        <v>0</v>
      </c>
      <c r="J92" s="59">
        <f t="shared" si="4"/>
        <v>0</v>
      </c>
    </row>
    <row r="93" spans="1:10" s="40" customFormat="1" ht="55.5" customHeight="1" x14ac:dyDescent="0.25">
      <c r="A93" s="36" t="s">
        <v>74</v>
      </c>
      <c r="B93" s="36"/>
      <c r="C93" s="36"/>
      <c r="D93" s="15" t="s">
        <v>18</v>
      </c>
      <c r="E93" s="20"/>
      <c r="F93" s="20"/>
      <c r="G93" s="58">
        <f t="shared" si="3"/>
        <v>869000</v>
      </c>
      <c r="H93" s="59">
        <f t="shared" si="4"/>
        <v>869000</v>
      </c>
      <c r="I93" s="59">
        <f t="shared" si="4"/>
        <v>0</v>
      </c>
      <c r="J93" s="59">
        <f t="shared" si="4"/>
        <v>0</v>
      </c>
    </row>
    <row r="94" spans="1:10" s="35" customFormat="1" ht="31.2" x14ac:dyDescent="0.25">
      <c r="A94" s="41" t="s">
        <v>75</v>
      </c>
      <c r="B94" s="41" t="s">
        <v>76</v>
      </c>
      <c r="C94" s="41" t="s">
        <v>19</v>
      </c>
      <c r="D94" s="19" t="s">
        <v>77</v>
      </c>
      <c r="E94" s="20"/>
      <c r="F94" s="20"/>
      <c r="G94" s="58">
        <f t="shared" si="3"/>
        <v>869000</v>
      </c>
      <c r="H94" s="61">
        <v>869000</v>
      </c>
      <c r="I94" s="61"/>
      <c r="J94" s="61"/>
    </row>
    <row r="95" spans="1:10" s="39" customFormat="1" ht="31.2" x14ac:dyDescent="0.25">
      <c r="A95" s="24"/>
      <c r="B95" s="24"/>
      <c r="C95" s="24"/>
      <c r="D95" s="11"/>
      <c r="E95" s="12" t="s">
        <v>197</v>
      </c>
      <c r="F95" s="12" t="s">
        <v>245</v>
      </c>
      <c r="G95" s="58">
        <f t="shared" si="3"/>
        <v>30056900</v>
      </c>
      <c r="H95" s="59">
        <f>H97</f>
        <v>25056900</v>
      </c>
      <c r="I95" s="59">
        <f>I97</f>
        <v>5000000</v>
      </c>
      <c r="J95" s="59">
        <f>J97</f>
        <v>5000000</v>
      </c>
    </row>
    <row r="96" spans="1:10" s="35" customFormat="1" ht="18" x14ac:dyDescent="0.25">
      <c r="A96" s="24"/>
      <c r="B96" s="24"/>
      <c r="C96" s="24"/>
      <c r="D96" s="11"/>
      <c r="E96" s="14" t="s">
        <v>2</v>
      </c>
      <c r="F96" s="14"/>
      <c r="G96" s="58">
        <f t="shared" si="3"/>
        <v>0</v>
      </c>
      <c r="H96" s="61"/>
      <c r="I96" s="61"/>
      <c r="J96" s="61"/>
    </row>
    <row r="97" spans="1:10" s="40" customFormat="1" ht="46.8" x14ac:dyDescent="0.25">
      <c r="A97" s="36" t="s">
        <v>106</v>
      </c>
      <c r="B97" s="36"/>
      <c r="C97" s="36"/>
      <c r="D97" s="29" t="s">
        <v>303</v>
      </c>
      <c r="E97" s="20"/>
      <c r="F97" s="20"/>
      <c r="G97" s="58">
        <f t="shared" si="3"/>
        <v>30056900</v>
      </c>
      <c r="H97" s="59">
        <f t="shared" ref="H97:J98" si="5">H98</f>
        <v>25056900</v>
      </c>
      <c r="I97" s="59">
        <f t="shared" si="5"/>
        <v>5000000</v>
      </c>
      <c r="J97" s="59">
        <f t="shared" si="5"/>
        <v>5000000</v>
      </c>
    </row>
    <row r="98" spans="1:10" s="40" customFormat="1" ht="46.8" x14ac:dyDescent="0.25">
      <c r="A98" s="36" t="s">
        <v>80</v>
      </c>
      <c r="B98" s="36"/>
      <c r="C98" s="36"/>
      <c r="D98" s="29" t="s">
        <v>303</v>
      </c>
      <c r="E98" s="20"/>
      <c r="F98" s="20"/>
      <c r="G98" s="58">
        <f t="shared" si="3"/>
        <v>30056900</v>
      </c>
      <c r="H98" s="59">
        <f t="shared" si="5"/>
        <v>25056900</v>
      </c>
      <c r="I98" s="59">
        <f t="shared" si="5"/>
        <v>5000000</v>
      </c>
      <c r="J98" s="59">
        <f t="shared" si="5"/>
        <v>5000000</v>
      </c>
    </row>
    <row r="99" spans="1:10" s="39" customFormat="1" ht="28.5" customHeight="1" x14ac:dyDescent="0.25">
      <c r="A99" s="24" t="s">
        <v>81</v>
      </c>
      <c r="B99" s="24" t="s">
        <v>82</v>
      </c>
      <c r="C99" s="24" t="s">
        <v>21</v>
      </c>
      <c r="D99" s="11" t="s">
        <v>83</v>
      </c>
      <c r="E99" s="21"/>
      <c r="F99" s="21"/>
      <c r="G99" s="58">
        <f t="shared" si="3"/>
        <v>30056900</v>
      </c>
      <c r="H99" s="61">
        <v>25056900</v>
      </c>
      <c r="I99" s="61">
        <v>5000000</v>
      </c>
      <c r="J99" s="61">
        <v>5000000</v>
      </c>
    </row>
    <row r="100" spans="1:10" s="39" customFormat="1" ht="105" customHeight="1" x14ac:dyDescent="0.25">
      <c r="A100" s="24"/>
      <c r="B100" s="24"/>
      <c r="C100" s="24"/>
      <c r="D100" s="11"/>
      <c r="E100" s="12" t="s">
        <v>355</v>
      </c>
      <c r="F100" s="12" t="s">
        <v>385</v>
      </c>
      <c r="G100" s="58">
        <f>H100+I100</f>
        <v>1925000</v>
      </c>
      <c r="H100" s="59">
        <f>H102</f>
        <v>1375000</v>
      </c>
      <c r="I100" s="59">
        <f>I102</f>
        <v>550000</v>
      </c>
      <c r="J100" s="59">
        <f>J102</f>
        <v>550000</v>
      </c>
    </row>
    <row r="101" spans="1:10" s="35" customFormat="1" ht="18" x14ac:dyDescent="0.25">
      <c r="A101" s="24"/>
      <c r="B101" s="24"/>
      <c r="C101" s="24"/>
      <c r="D101" s="11"/>
      <c r="E101" s="14" t="s">
        <v>2</v>
      </c>
      <c r="F101" s="14"/>
      <c r="G101" s="58">
        <f t="shared" si="3"/>
        <v>0</v>
      </c>
      <c r="H101" s="61"/>
      <c r="I101" s="61"/>
      <c r="J101" s="61"/>
    </row>
    <row r="102" spans="1:10" s="35" customFormat="1" ht="31.2" x14ac:dyDescent="0.25">
      <c r="A102" s="36" t="s">
        <v>92</v>
      </c>
      <c r="B102" s="36"/>
      <c r="C102" s="36"/>
      <c r="D102" s="29" t="s">
        <v>26</v>
      </c>
      <c r="E102" s="21"/>
      <c r="F102" s="21"/>
      <c r="G102" s="58">
        <f>H102+I102</f>
        <v>1925000</v>
      </c>
      <c r="H102" s="59">
        <f t="shared" ref="H102:J103" si="6">H103</f>
        <v>1375000</v>
      </c>
      <c r="I102" s="59">
        <f t="shared" si="6"/>
        <v>550000</v>
      </c>
      <c r="J102" s="59">
        <f t="shared" si="6"/>
        <v>550000</v>
      </c>
    </row>
    <row r="103" spans="1:10" s="35" customFormat="1" ht="31.2" x14ac:dyDescent="0.25">
      <c r="A103" s="36" t="s">
        <v>93</v>
      </c>
      <c r="B103" s="36"/>
      <c r="C103" s="36"/>
      <c r="D103" s="29" t="s">
        <v>26</v>
      </c>
      <c r="E103" s="21"/>
      <c r="F103" s="21"/>
      <c r="G103" s="58">
        <f>H103+I103</f>
        <v>1925000</v>
      </c>
      <c r="H103" s="59">
        <f t="shared" si="6"/>
        <v>1375000</v>
      </c>
      <c r="I103" s="59">
        <f t="shared" si="6"/>
        <v>550000</v>
      </c>
      <c r="J103" s="59">
        <f t="shared" si="6"/>
        <v>550000</v>
      </c>
    </row>
    <row r="104" spans="1:10" s="46" customFormat="1" ht="31.2" x14ac:dyDescent="0.25">
      <c r="A104" s="24" t="s">
        <v>94</v>
      </c>
      <c r="B104" s="24" t="s">
        <v>84</v>
      </c>
      <c r="C104" s="24" t="s">
        <v>22</v>
      </c>
      <c r="D104" s="11" t="s">
        <v>116</v>
      </c>
      <c r="E104" s="21"/>
      <c r="F104" s="21"/>
      <c r="G104" s="58">
        <f>H104+I104</f>
        <v>1925000</v>
      </c>
      <c r="H104" s="65">
        <v>1375000</v>
      </c>
      <c r="I104" s="65">
        <v>550000</v>
      </c>
      <c r="J104" s="65">
        <v>550000</v>
      </c>
    </row>
    <row r="105" spans="1:10" s="39" customFormat="1" ht="31.2" x14ac:dyDescent="0.25">
      <c r="A105" s="43"/>
      <c r="B105" s="43"/>
      <c r="C105" s="43"/>
      <c r="D105" s="44"/>
      <c r="E105" s="32" t="s">
        <v>337</v>
      </c>
      <c r="F105" s="12" t="s">
        <v>386</v>
      </c>
      <c r="G105" s="67">
        <f>G107+G117+G132</f>
        <v>3491105148</v>
      </c>
      <c r="H105" s="67">
        <f>H107+H117+H132</f>
        <v>125515269</v>
      </c>
      <c r="I105" s="67">
        <f>I107+I117+I132</f>
        <v>3365589879</v>
      </c>
      <c r="J105" s="67">
        <f>J107+J117+J132</f>
        <v>2180073731</v>
      </c>
    </row>
    <row r="106" spans="1:10" s="35" customFormat="1" ht="18" x14ac:dyDescent="0.25">
      <c r="A106" s="24"/>
      <c r="B106" s="24"/>
      <c r="C106" s="24"/>
      <c r="D106" s="11"/>
      <c r="E106" s="14" t="s">
        <v>2</v>
      </c>
      <c r="F106" s="14"/>
      <c r="G106" s="58">
        <f t="shared" si="3"/>
        <v>0</v>
      </c>
      <c r="H106" s="61"/>
      <c r="I106" s="61"/>
      <c r="J106" s="61"/>
    </row>
    <row r="107" spans="1:10" s="40" customFormat="1" ht="46.8" x14ac:dyDescent="0.25">
      <c r="A107" s="36" t="s">
        <v>78</v>
      </c>
      <c r="B107" s="36"/>
      <c r="C107" s="36"/>
      <c r="D107" s="15" t="s">
        <v>20</v>
      </c>
      <c r="E107" s="20"/>
      <c r="F107" s="20"/>
      <c r="G107" s="58">
        <f t="shared" si="3"/>
        <v>1639749948</v>
      </c>
      <c r="H107" s="59">
        <f>H108</f>
        <v>124360069</v>
      </c>
      <c r="I107" s="59">
        <f>I108</f>
        <v>1515389879</v>
      </c>
      <c r="J107" s="59">
        <f>J108</f>
        <v>329873731</v>
      </c>
    </row>
    <row r="108" spans="1:10" s="40" customFormat="1" ht="46.8" x14ac:dyDescent="0.25">
      <c r="A108" s="36" t="s">
        <v>79</v>
      </c>
      <c r="B108" s="36"/>
      <c r="C108" s="36"/>
      <c r="D108" s="15" t="s">
        <v>20</v>
      </c>
      <c r="E108" s="20"/>
      <c r="F108" s="20"/>
      <c r="G108" s="58">
        <f>H108+I108</f>
        <v>1639749948</v>
      </c>
      <c r="H108" s="59">
        <f>H109+H110+H112+H113+H115+H116+H111+H114</f>
        <v>124360069</v>
      </c>
      <c r="I108" s="59">
        <f>I109+I110+I112+I113+I115+I116+I111+I114</f>
        <v>1515389879</v>
      </c>
      <c r="J108" s="59">
        <f>J109+J110+J112+J113+J115+J116+J111+J114</f>
        <v>329873731</v>
      </c>
    </row>
    <row r="109" spans="1:10" s="46" customFormat="1" ht="46.8" x14ac:dyDescent="0.25">
      <c r="A109" s="24" t="s">
        <v>97</v>
      </c>
      <c r="B109" s="24" t="s">
        <v>98</v>
      </c>
      <c r="C109" s="24" t="s">
        <v>99</v>
      </c>
      <c r="D109" s="11" t="s">
        <v>115</v>
      </c>
      <c r="E109" s="21"/>
      <c r="F109" s="21"/>
      <c r="G109" s="58">
        <f>H109</f>
        <v>360069</v>
      </c>
      <c r="H109" s="65">
        <v>360069</v>
      </c>
      <c r="I109" s="65"/>
      <c r="J109" s="65"/>
    </row>
    <row r="110" spans="1:10" s="46" customFormat="1" ht="18" x14ac:dyDescent="0.25">
      <c r="A110" s="24" t="s">
        <v>253</v>
      </c>
      <c r="B110" s="24" t="s">
        <v>254</v>
      </c>
      <c r="C110" s="24" t="s">
        <v>19</v>
      </c>
      <c r="D110" s="11" t="s">
        <v>255</v>
      </c>
      <c r="E110" s="21"/>
      <c r="F110" s="21"/>
      <c r="G110" s="58">
        <f t="shared" ref="G110:G116" si="7">H110+I110</f>
        <v>88100000</v>
      </c>
      <c r="H110" s="65">
        <v>0</v>
      </c>
      <c r="I110" s="65">
        <v>88100000</v>
      </c>
      <c r="J110" s="65">
        <v>88100000</v>
      </c>
    </row>
    <row r="111" spans="1:10" s="46" customFormat="1" ht="31.2" x14ac:dyDescent="0.25">
      <c r="A111" s="24" t="s">
        <v>351</v>
      </c>
      <c r="B111" s="24" t="s">
        <v>118</v>
      </c>
      <c r="C111" s="24" t="s">
        <v>4</v>
      </c>
      <c r="D111" s="11" t="s">
        <v>87</v>
      </c>
      <c r="E111" s="21"/>
      <c r="F111" s="21"/>
      <c r="G111" s="58">
        <f t="shared" si="7"/>
        <v>34147895</v>
      </c>
      <c r="H111" s="65"/>
      <c r="I111" s="65">
        <v>34147895</v>
      </c>
      <c r="J111" s="65">
        <v>34147895</v>
      </c>
    </row>
    <row r="112" spans="1:10" s="46" customFormat="1" ht="31.2" x14ac:dyDescent="0.25">
      <c r="A112" s="24" t="s">
        <v>149</v>
      </c>
      <c r="B112" s="24" t="s">
        <v>150</v>
      </c>
      <c r="C112" s="24" t="s">
        <v>23</v>
      </c>
      <c r="D112" s="11" t="s">
        <v>151</v>
      </c>
      <c r="E112" s="21"/>
      <c r="F112" s="21"/>
      <c r="G112" s="58">
        <f t="shared" si="7"/>
        <v>329225836</v>
      </c>
      <c r="H112" s="65">
        <v>122000000</v>
      </c>
      <c r="I112" s="65">
        <v>207225836</v>
      </c>
      <c r="J112" s="65">
        <v>207225836</v>
      </c>
    </row>
    <row r="113" spans="1:10" s="46" customFormat="1" ht="31.2" x14ac:dyDescent="0.25">
      <c r="A113" s="24" t="s">
        <v>95</v>
      </c>
      <c r="B113" s="24" t="s">
        <v>96</v>
      </c>
      <c r="C113" s="24" t="s">
        <v>23</v>
      </c>
      <c r="D113" s="11" t="s">
        <v>180</v>
      </c>
      <c r="E113" s="21"/>
      <c r="F113" s="21"/>
      <c r="G113" s="58">
        <f t="shared" si="7"/>
        <v>1183987900</v>
      </c>
      <c r="H113" s="65"/>
      <c r="I113" s="65">
        <v>1183987900</v>
      </c>
      <c r="J113" s="65"/>
    </row>
    <row r="114" spans="1:10" s="82" customFormat="1" ht="46.8" x14ac:dyDescent="0.25">
      <c r="A114" s="79" t="s">
        <v>376</v>
      </c>
      <c r="B114" s="79" t="s">
        <v>377</v>
      </c>
      <c r="C114" s="79" t="s">
        <v>23</v>
      </c>
      <c r="D114" s="23" t="s">
        <v>378</v>
      </c>
      <c r="E114" s="21"/>
      <c r="F114" s="21"/>
      <c r="G114" s="80">
        <f>H114+I114</f>
        <v>400000</v>
      </c>
      <c r="H114" s="81"/>
      <c r="I114" s="81">
        <v>400000</v>
      </c>
      <c r="J114" s="81">
        <v>400000</v>
      </c>
    </row>
    <row r="115" spans="1:10" s="46" customFormat="1" ht="31.2" x14ac:dyDescent="0.25">
      <c r="A115" s="24" t="s">
        <v>100</v>
      </c>
      <c r="B115" s="24" t="s">
        <v>101</v>
      </c>
      <c r="C115" s="24" t="s">
        <v>25</v>
      </c>
      <c r="D115" s="11" t="s">
        <v>243</v>
      </c>
      <c r="E115" s="21"/>
      <c r="F115" s="21"/>
      <c r="G115" s="58">
        <f t="shared" si="7"/>
        <v>2758248</v>
      </c>
      <c r="H115" s="65">
        <v>2000000</v>
      </c>
      <c r="I115" s="65">
        <v>758248</v>
      </c>
      <c r="J115" s="65"/>
    </row>
    <row r="116" spans="1:10" s="46" customFormat="1" ht="31.2" x14ac:dyDescent="0.25">
      <c r="A116" s="24" t="s">
        <v>102</v>
      </c>
      <c r="B116" s="24" t="s">
        <v>103</v>
      </c>
      <c r="C116" s="24" t="s">
        <v>25</v>
      </c>
      <c r="D116" s="11" t="s">
        <v>178</v>
      </c>
      <c r="E116" s="21"/>
      <c r="F116" s="21"/>
      <c r="G116" s="58">
        <f t="shared" si="7"/>
        <v>770000</v>
      </c>
      <c r="H116" s="65">
        <v>0</v>
      </c>
      <c r="I116" s="65">
        <v>770000</v>
      </c>
      <c r="J116" s="65">
        <v>0</v>
      </c>
    </row>
    <row r="117" spans="1:10" s="40" customFormat="1" ht="57" customHeight="1" x14ac:dyDescent="0.25">
      <c r="A117" s="36" t="s">
        <v>146</v>
      </c>
      <c r="B117" s="36"/>
      <c r="C117" s="36"/>
      <c r="D117" s="15" t="s">
        <v>147</v>
      </c>
      <c r="E117" s="20"/>
      <c r="F117" s="20"/>
      <c r="G117" s="58">
        <f>G118</f>
        <v>1850200000</v>
      </c>
      <c r="H117" s="59">
        <f>H118</f>
        <v>0</v>
      </c>
      <c r="I117" s="59">
        <f>I118</f>
        <v>1850200000</v>
      </c>
      <c r="J117" s="59">
        <f>J118</f>
        <v>1850200000</v>
      </c>
    </row>
    <row r="118" spans="1:10" s="40" customFormat="1" ht="48" customHeight="1" x14ac:dyDescent="0.25">
      <c r="A118" s="36" t="s">
        <v>148</v>
      </c>
      <c r="B118" s="36"/>
      <c r="C118" s="36"/>
      <c r="D118" s="15" t="s">
        <v>147</v>
      </c>
      <c r="E118" s="20"/>
      <c r="F118" s="20"/>
      <c r="G118" s="58">
        <f>G120+G121+G122+G123+G124+G125+G126+G127+G128+G130+G119+G129</f>
        <v>1850200000</v>
      </c>
      <c r="H118" s="58">
        <f>H120+H121+H122+H123+H124+H125+H126+H127+H128+H130+H119+H129</f>
        <v>0</v>
      </c>
      <c r="I118" s="58">
        <f>I120+I121+I122+I123+I124+I125+I126+I127+I128+I130+I119+I129</f>
        <v>1850200000</v>
      </c>
      <c r="J118" s="58">
        <f>J120+J121+J122+J123+J124+J125+J126+J127+J128+J130+J119+J129</f>
        <v>1850200000</v>
      </c>
    </row>
    <row r="119" spans="1:10" s="46" customFormat="1" ht="18" x14ac:dyDescent="0.25">
      <c r="A119" s="24" t="s">
        <v>352</v>
      </c>
      <c r="B119" s="24" t="s">
        <v>205</v>
      </c>
      <c r="C119" s="24" t="s">
        <v>206</v>
      </c>
      <c r="D119" s="11" t="s">
        <v>207</v>
      </c>
      <c r="E119" s="21"/>
      <c r="F119" s="21"/>
      <c r="G119" s="58">
        <f>H119+I119</f>
        <v>100000</v>
      </c>
      <c r="H119" s="65"/>
      <c r="I119" s="65">
        <v>100000</v>
      </c>
      <c r="J119" s="65">
        <v>100000</v>
      </c>
    </row>
    <row r="120" spans="1:10" s="46" customFormat="1" ht="62.4" x14ac:dyDescent="0.25">
      <c r="A120" s="24" t="s">
        <v>334</v>
      </c>
      <c r="B120" s="24" t="s">
        <v>256</v>
      </c>
      <c r="C120" s="24" t="s">
        <v>99</v>
      </c>
      <c r="D120" s="11" t="s">
        <v>257</v>
      </c>
      <c r="E120" s="21"/>
      <c r="F120" s="21"/>
      <c r="G120" s="58">
        <f t="shared" ref="G120:G127" si="8">H120+I120</f>
        <v>3987926</v>
      </c>
      <c r="H120" s="65">
        <v>0</v>
      </c>
      <c r="I120" s="65">
        <v>3987926</v>
      </c>
      <c r="J120" s="65">
        <v>3987926</v>
      </c>
    </row>
    <row r="121" spans="1:10" s="46" customFormat="1" ht="18" x14ac:dyDescent="0.25">
      <c r="A121" s="24" t="s">
        <v>335</v>
      </c>
      <c r="B121" s="24" t="s">
        <v>254</v>
      </c>
      <c r="C121" s="24" t="s">
        <v>19</v>
      </c>
      <c r="D121" s="11" t="s">
        <v>255</v>
      </c>
      <c r="E121" s="21"/>
      <c r="F121" s="21"/>
      <c r="G121" s="58">
        <f>H121+I121</f>
        <v>4765000</v>
      </c>
      <c r="H121" s="65"/>
      <c r="I121" s="65">
        <v>4765000</v>
      </c>
      <c r="J121" s="65">
        <v>4765000</v>
      </c>
    </row>
    <row r="122" spans="1:10" s="46" customFormat="1" ht="18" x14ac:dyDescent="0.25">
      <c r="A122" s="24" t="s">
        <v>166</v>
      </c>
      <c r="B122" s="24" t="s">
        <v>167</v>
      </c>
      <c r="C122" s="24" t="s">
        <v>19</v>
      </c>
      <c r="D122" s="11" t="s">
        <v>168</v>
      </c>
      <c r="E122" s="21"/>
      <c r="F122" s="21"/>
      <c r="G122" s="58">
        <f t="shared" si="8"/>
        <v>374965537</v>
      </c>
      <c r="H122" s="65">
        <v>0</v>
      </c>
      <c r="I122" s="65">
        <v>374965537</v>
      </c>
      <c r="J122" s="65">
        <v>374965537</v>
      </c>
    </row>
    <row r="123" spans="1:10" s="46" customFormat="1" ht="18" x14ac:dyDescent="0.25">
      <c r="A123" s="24" t="s">
        <v>169</v>
      </c>
      <c r="B123" s="24" t="s">
        <v>170</v>
      </c>
      <c r="C123" s="24" t="s">
        <v>19</v>
      </c>
      <c r="D123" s="11" t="s">
        <v>171</v>
      </c>
      <c r="E123" s="21"/>
      <c r="F123" s="21"/>
      <c r="G123" s="58">
        <f t="shared" si="8"/>
        <v>205453519</v>
      </c>
      <c r="H123" s="65">
        <v>0</v>
      </c>
      <c r="I123" s="65">
        <v>205453519</v>
      </c>
      <c r="J123" s="65">
        <v>205453519</v>
      </c>
    </row>
    <row r="124" spans="1:10" s="46" customFormat="1" ht="18" x14ac:dyDescent="0.25">
      <c r="A124" s="24" t="s">
        <v>239</v>
      </c>
      <c r="B124" s="24" t="s">
        <v>240</v>
      </c>
      <c r="C124" s="24" t="s">
        <v>19</v>
      </c>
      <c r="D124" s="11" t="s">
        <v>241</v>
      </c>
      <c r="E124" s="21"/>
      <c r="F124" s="21"/>
      <c r="G124" s="58">
        <f t="shared" si="8"/>
        <v>154569660</v>
      </c>
      <c r="H124" s="65"/>
      <c r="I124" s="65">
        <v>154569660</v>
      </c>
      <c r="J124" s="65">
        <v>154569660</v>
      </c>
    </row>
    <row r="125" spans="1:10" s="46" customFormat="1" ht="31.2" x14ac:dyDescent="0.25">
      <c r="A125" s="24" t="s">
        <v>172</v>
      </c>
      <c r="B125" s="24" t="s">
        <v>173</v>
      </c>
      <c r="C125" s="24" t="s">
        <v>19</v>
      </c>
      <c r="D125" s="11" t="s">
        <v>174</v>
      </c>
      <c r="E125" s="21"/>
      <c r="F125" s="21"/>
      <c r="G125" s="58">
        <f t="shared" si="8"/>
        <v>175748556</v>
      </c>
      <c r="H125" s="65">
        <v>0</v>
      </c>
      <c r="I125" s="65">
        <v>175748556</v>
      </c>
      <c r="J125" s="65">
        <v>175748556</v>
      </c>
    </row>
    <row r="126" spans="1:10" s="46" customFormat="1" ht="18" x14ac:dyDescent="0.25">
      <c r="A126" s="24" t="s">
        <v>309</v>
      </c>
      <c r="B126" s="24" t="s">
        <v>310</v>
      </c>
      <c r="C126" s="24" t="s">
        <v>19</v>
      </c>
      <c r="D126" s="11" t="s">
        <v>311</v>
      </c>
      <c r="E126" s="21"/>
      <c r="F126" s="21"/>
      <c r="G126" s="58">
        <f t="shared" si="8"/>
        <v>24482220</v>
      </c>
      <c r="H126" s="65"/>
      <c r="I126" s="65">
        <v>24482220</v>
      </c>
      <c r="J126" s="65">
        <v>24482220</v>
      </c>
    </row>
    <row r="127" spans="1:10" s="46" customFormat="1" ht="31.2" x14ac:dyDescent="0.25">
      <c r="A127" s="24" t="s">
        <v>175</v>
      </c>
      <c r="B127" s="24" t="s">
        <v>164</v>
      </c>
      <c r="C127" s="24" t="s">
        <v>4</v>
      </c>
      <c r="D127" s="11" t="s">
        <v>165</v>
      </c>
      <c r="E127" s="21"/>
      <c r="F127" s="21"/>
      <c r="G127" s="58">
        <f t="shared" si="8"/>
        <v>208072966</v>
      </c>
      <c r="H127" s="65">
        <v>0</v>
      </c>
      <c r="I127" s="65">
        <v>208072966</v>
      </c>
      <c r="J127" s="65">
        <v>208072966</v>
      </c>
    </row>
    <row r="128" spans="1:10" s="46" customFormat="1" ht="31.2" x14ac:dyDescent="0.25">
      <c r="A128" s="24" t="s">
        <v>176</v>
      </c>
      <c r="B128" s="24" t="s">
        <v>177</v>
      </c>
      <c r="C128" s="24" t="s">
        <v>4</v>
      </c>
      <c r="D128" s="11" t="s">
        <v>354</v>
      </c>
      <c r="E128" s="21"/>
      <c r="F128" s="21"/>
      <c r="G128" s="58">
        <f>H128+I128</f>
        <v>460128463</v>
      </c>
      <c r="H128" s="65"/>
      <c r="I128" s="65">
        <v>460128463</v>
      </c>
      <c r="J128" s="65">
        <v>460128463</v>
      </c>
    </row>
    <row r="129" spans="1:10" s="46" customFormat="1" ht="31.2" x14ac:dyDescent="0.25">
      <c r="A129" s="24" t="s">
        <v>379</v>
      </c>
      <c r="B129" s="24" t="s">
        <v>380</v>
      </c>
      <c r="C129" s="24" t="s">
        <v>4</v>
      </c>
      <c r="D129" s="11" t="s">
        <v>381</v>
      </c>
      <c r="E129" s="21"/>
      <c r="F129" s="21"/>
      <c r="G129" s="58">
        <f>H129+I129</f>
        <v>200000</v>
      </c>
      <c r="H129" s="65"/>
      <c r="I129" s="65">
        <v>200000</v>
      </c>
      <c r="J129" s="65">
        <v>200000</v>
      </c>
    </row>
    <row r="130" spans="1:10" s="46" customFormat="1" ht="31.2" x14ac:dyDescent="0.25">
      <c r="A130" s="24" t="s">
        <v>308</v>
      </c>
      <c r="B130" s="24" t="s">
        <v>118</v>
      </c>
      <c r="C130" s="24" t="s">
        <v>4</v>
      </c>
      <c r="D130" s="11" t="s">
        <v>87</v>
      </c>
      <c r="E130" s="21"/>
      <c r="F130" s="21"/>
      <c r="G130" s="58">
        <f>H130+I130</f>
        <v>237726153</v>
      </c>
      <c r="H130" s="65">
        <v>0</v>
      </c>
      <c r="I130" s="65">
        <v>237726153</v>
      </c>
      <c r="J130" s="65">
        <v>237726153</v>
      </c>
    </row>
    <row r="131" spans="1:10" s="39" customFormat="1" ht="31.2" x14ac:dyDescent="0.25">
      <c r="A131" s="36" t="s">
        <v>85</v>
      </c>
      <c r="B131" s="24"/>
      <c r="C131" s="24"/>
      <c r="D131" s="15" t="s">
        <v>24</v>
      </c>
      <c r="E131" s="21"/>
      <c r="F131" s="21"/>
      <c r="G131" s="58">
        <f>G132</f>
        <v>1155200</v>
      </c>
      <c r="H131" s="58">
        <f>H132</f>
        <v>1155200</v>
      </c>
      <c r="I131" s="63">
        <f>I132</f>
        <v>0</v>
      </c>
      <c r="J131" s="63">
        <f>J132</f>
        <v>0</v>
      </c>
    </row>
    <row r="132" spans="1:10" s="40" customFormat="1" ht="52.5" customHeight="1" x14ac:dyDescent="0.25">
      <c r="A132" s="36" t="s">
        <v>86</v>
      </c>
      <c r="B132" s="36"/>
      <c r="C132" s="36"/>
      <c r="D132" s="15" t="s">
        <v>114</v>
      </c>
      <c r="E132" s="20"/>
      <c r="F132" s="20"/>
      <c r="G132" s="58">
        <f>H132+I132</f>
        <v>1155200</v>
      </c>
      <c r="H132" s="59">
        <f>H133</f>
        <v>1155200</v>
      </c>
      <c r="I132" s="59">
        <f>I133</f>
        <v>0</v>
      </c>
      <c r="J132" s="59">
        <f>J133</f>
        <v>0</v>
      </c>
    </row>
    <row r="133" spans="1:10" s="35" customFormat="1" ht="31.2" x14ac:dyDescent="0.25">
      <c r="A133" s="24" t="s">
        <v>117</v>
      </c>
      <c r="B133" s="24" t="s">
        <v>118</v>
      </c>
      <c r="C133" s="24" t="s">
        <v>4</v>
      </c>
      <c r="D133" s="11" t="s">
        <v>87</v>
      </c>
      <c r="E133" s="20"/>
      <c r="F133" s="20"/>
      <c r="G133" s="58">
        <f>H133+I133</f>
        <v>1155200</v>
      </c>
      <c r="H133" s="61">
        <v>1155200</v>
      </c>
      <c r="I133" s="61"/>
      <c r="J133" s="61"/>
    </row>
    <row r="134" spans="1:10" s="35" customFormat="1" ht="31.2" x14ac:dyDescent="0.25">
      <c r="A134" s="24"/>
      <c r="B134" s="24"/>
      <c r="C134" s="24"/>
      <c r="D134" s="26"/>
      <c r="E134" s="12" t="s">
        <v>330</v>
      </c>
      <c r="F134" s="12" t="s">
        <v>329</v>
      </c>
      <c r="G134" s="58">
        <f>G136</f>
        <v>8050000</v>
      </c>
      <c r="H134" s="58">
        <f>H136</f>
        <v>8050000</v>
      </c>
      <c r="I134" s="58">
        <f>I136</f>
        <v>0</v>
      </c>
      <c r="J134" s="58">
        <f>J136</f>
        <v>0</v>
      </c>
    </row>
    <row r="135" spans="1:10" s="35" customFormat="1" ht="18" x14ac:dyDescent="0.25">
      <c r="A135" s="24"/>
      <c r="B135" s="24"/>
      <c r="C135" s="24"/>
      <c r="D135" s="26"/>
      <c r="E135" s="14" t="s">
        <v>2</v>
      </c>
      <c r="F135" s="14"/>
      <c r="G135" s="58">
        <f>H135+I135</f>
        <v>0</v>
      </c>
      <c r="H135" s="61"/>
      <c r="I135" s="61"/>
      <c r="J135" s="61"/>
    </row>
    <row r="136" spans="1:10" s="35" customFormat="1" ht="31.2" x14ac:dyDescent="0.25">
      <c r="A136" s="36" t="s">
        <v>258</v>
      </c>
      <c r="B136" s="24"/>
      <c r="C136" s="24"/>
      <c r="D136" s="15" t="s">
        <v>261</v>
      </c>
      <c r="E136" s="14"/>
      <c r="F136" s="54"/>
      <c r="G136" s="58">
        <f t="shared" ref="G136:J137" si="9">G137</f>
        <v>8050000</v>
      </c>
      <c r="H136" s="59">
        <f t="shared" si="9"/>
        <v>8050000</v>
      </c>
      <c r="I136" s="73">
        <f t="shared" si="9"/>
        <v>0</v>
      </c>
      <c r="J136" s="73">
        <f t="shared" si="9"/>
        <v>0</v>
      </c>
    </row>
    <row r="137" spans="1:10" s="35" customFormat="1" ht="31.2" x14ac:dyDescent="0.25">
      <c r="A137" s="36" t="s">
        <v>259</v>
      </c>
      <c r="B137" s="24"/>
      <c r="C137" s="24"/>
      <c r="D137" s="15" t="s">
        <v>261</v>
      </c>
      <c r="E137" s="14"/>
      <c r="F137" s="54"/>
      <c r="G137" s="59">
        <f>G138</f>
        <v>8050000</v>
      </c>
      <c r="H137" s="59">
        <f>H138</f>
        <v>8050000</v>
      </c>
      <c r="I137" s="59">
        <f t="shared" si="9"/>
        <v>0</v>
      </c>
      <c r="J137" s="59">
        <f t="shared" si="9"/>
        <v>0</v>
      </c>
    </row>
    <row r="138" spans="1:10" s="35" customFormat="1" ht="18" x14ac:dyDescent="0.25">
      <c r="A138" s="24" t="s">
        <v>315</v>
      </c>
      <c r="B138" s="24" t="s">
        <v>104</v>
      </c>
      <c r="C138" s="24" t="s">
        <v>29</v>
      </c>
      <c r="D138" s="11" t="s">
        <v>105</v>
      </c>
      <c r="E138" s="20"/>
      <c r="F138" s="20"/>
      <c r="G138" s="58">
        <f>H138+I138</f>
        <v>8050000</v>
      </c>
      <c r="H138" s="61">
        <v>8050000</v>
      </c>
      <c r="I138" s="61"/>
      <c r="J138" s="61"/>
    </row>
    <row r="139" spans="1:10" s="35" customFormat="1" ht="46.8" x14ac:dyDescent="0.25">
      <c r="A139" s="24"/>
      <c r="B139" s="24"/>
      <c r="C139" s="24"/>
      <c r="D139" s="11"/>
      <c r="E139" s="12" t="s">
        <v>186</v>
      </c>
      <c r="F139" s="12" t="s">
        <v>246</v>
      </c>
      <c r="G139" s="58">
        <f>H139+I139</f>
        <v>220177120</v>
      </c>
      <c r="H139" s="58">
        <f>H144+H141</f>
        <v>0</v>
      </c>
      <c r="I139" s="58">
        <f>I144+I141</f>
        <v>220177120</v>
      </c>
      <c r="J139" s="58">
        <f>J144+J141</f>
        <v>0</v>
      </c>
    </row>
    <row r="140" spans="1:10" s="35" customFormat="1" ht="18" x14ac:dyDescent="0.25">
      <c r="A140" s="24"/>
      <c r="B140" s="24"/>
      <c r="C140" s="24"/>
      <c r="D140" s="11"/>
      <c r="E140" s="14" t="s">
        <v>2</v>
      </c>
      <c r="F140" s="30"/>
      <c r="G140" s="58"/>
      <c r="H140" s="59"/>
      <c r="I140" s="61"/>
      <c r="J140" s="74"/>
    </row>
    <row r="141" spans="1:10" s="35" customFormat="1" ht="46.8" x14ac:dyDescent="0.25">
      <c r="A141" s="36" t="s">
        <v>78</v>
      </c>
      <c r="B141" s="36"/>
      <c r="C141" s="36"/>
      <c r="D141" s="15" t="s">
        <v>20</v>
      </c>
      <c r="E141" s="14"/>
      <c r="F141" s="31">
        <v>0</v>
      </c>
      <c r="G141" s="58">
        <f>H141+I141</f>
        <v>160088560</v>
      </c>
      <c r="H141" s="59">
        <f t="shared" ref="H141:J142" si="10">H142</f>
        <v>0</v>
      </c>
      <c r="I141" s="58">
        <f t="shared" si="10"/>
        <v>160088560</v>
      </c>
      <c r="J141" s="58">
        <f t="shared" si="10"/>
        <v>0</v>
      </c>
    </row>
    <row r="142" spans="1:10" s="35" customFormat="1" ht="46.8" x14ac:dyDescent="0.25">
      <c r="A142" s="36" t="s">
        <v>79</v>
      </c>
      <c r="B142" s="36"/>
      <c r="C142" s="36"/>
      <c r="D142" s="15" t="s">
        <v>20</v>
      </c>
      <c r="E142" s="14"/>
      <c r="F142" s="31">
        <v>0</v>
      </c>
      <c r="G142" s="58">
        <f>H142+I142</f>
        <v>160088560</v>
      </c>
      <c r="H142" s="58">
        <f t="shared" si="10"/>
        <v>0</v>
      </c>
      <c r="I142" s="58">
        <f t="shared" si="10"/>
        <v>160088560</v>
      </c>
      <c r="J142" s="58">
        <f t="shared" si="10"/>
        <v>0</v>
      </c>
    </row>
    <row r="143" spans="1:10" s="35" customFormat="1" ht="38.25" customHeight="1" x14ac:dyDescent="0.25">
      <c r="A143" s="24" t="s">
        <v>163</v>
      </c>
      <c r="B143" s="24" t="s">
        <v>140</v>
      </c>
      <c r="C143" s="24" t="s">
        <v>141</v>
      </c>
      <c r="D143" s="11" t="s">
        <v>142</v>
      </c>
      <c r="E143" s="14"/>
      <c r="F143" s="30">
        <v>0</v>
      </c>
      <c r="G143" s="58">
        <f t="shared" ref="G143:G160" si="11">H143+I143</f>
        <v>160088560</v>
      </c>
      <c r="H143" s="59"/>
      <c r="I143" s="61">
        <v>160088560</v>
      </c>
      <c r="J143" s="74"/>
    </row>
    <row r="144" spans="1:10" s="35" customFormat="1" ht="31.2" x14ac:dyDescent="0.25">
      <c r="A144" s="36" t="s">
        <v>179</v>
      </c>
      <c r="B144" s="36"/>
      <c r="C144" s="36"/>
      <c r="D144" s="15" t="s">
        <v>144</v>
      </c>
      <c r="E144" s="21"/>
      <c r="F144" s="21"/>
      <c r="G144" s="58">
        <f t="shared" si="11"/>
        <v>60088560</v>
      </c>
      <c r="H144" s="59">
        <f t="shared" ref="H144:J145" si="12">H145</f>
        <v>0</v>
      </c>
      <c r="I144" s="59">
        <f t="shared" si="12"/>
        <v>60088560</v>
      </c>
      <c r="J144" s="61">
        <f t="shared" si="12"/>
        <v>0</v>
      </c>
    </row>
    <row r="145" spans="1:10" s="35" customFormat="1" ht="31.2" x14ac:dyDescent="0.25">
      <c r="A145" s="36" t="s">
        <v>143</v>
      </c>
      <c r="B145" s="36"/>
      <c r="C145" s="36"/>
      <c r="D145" s="15" t="s">
        <v>144</v>
      </c>
      <c r="E145" s="14"/>
      <c r="F145" s="31">
        <v>0</v>
      </c>
      <c r="G145" s="58">
        <f t="shared" si="11"/>
        <v>60088560</v>
      </c>
      <c r="H145" s="59">
        <f t="shared" si="12"/>
        <v>0</v>
      </c>
      <c r="I145" s="59">
        <f t="shared" si="12"/>
        <v>60088560</v>
      </c>
      <c r="J145" s="59">
        <f t="shared" si="12"/>
        <v>0</v>
      </c>
    </row>
    <row r="146" spans="1:10" s="35" customFormat="1" ht="31.5" customHeight="1" x14ac:dyDescent="0.25">
      <c r="A146" s="24" t="s">
        <v>145</v>
      </c>
      <c r="B146" s="24" t="s">
        <v>140</v>
      </c>
      <c r="C146" s="24" t="s">
        <v>141</v>
      </c>
      <c r="D146" s="11" t="s">
        <v>142</v>
      </c>
      <c r="E146" s="20"/>
      <c r="F146" s="30">
        <v>0</v>
      </c>
      <c r="G146" s="58">
        <f t="shared" si="11"/>
        <v>60088560</v>
      </c>
      <c r="H146" s="59"/>
      <c r="I146" s="61">
        <v>60088560</v>
      </c>
      <c r="J146" s="61">
        <v>0</v>
      </c>
    </row>
    <row r="147" spans="1:10" s="35" customFormat="1" ht="42" customHeight="1" x14ac:dyDescent="0.25">
      <c r="A147" s="24"/>
      <c r="B147" s="24"/>
      <c r="C147" s="24"/>
      <c r="D147" s="11"/>
      <c r="E147" s="12" t="s">
        <v>346</v>
      </c>
      <c r="F147" s="12" t="s">
        <v>343</v>
      </c>
      <c r="G147" s="58">
        <f>H147+I147</f>
        <v>73125200</v>
      </c>
      <c r="H147" s="59">
        <f>H149</f>
        <v>73125200</v>
      </c>
      <c r="I147" s="59">
        <f>I149</f>
        <v>0</v>
      </c>
      <c r="J147" s="59">
        <f>J149</f>
        <v>0</v>
      </c>
    </row>
    <row r="148" spans="1:10" s="35" customFormat="1" ht="18" x14ac:dyDescent="0.25">
      <c r="A148" s="22"/>
      <c r="B148" s="22"/>
      <c r="C148" s="22"/>
      <c r="D148" s="22"/>
      <c r="E148" s="14" t="s">
        <v>2</v>
      </c>
      <c r="F148" s="14"/>
      <c r="G148" s="58">
        <f t="shared" si="11"/>
        <v>0</v>
      </c>
      <c r="H148" s="68"/>
      <c r="I148" s="68"/>
      <c r="J148" s="68"/>
    </row>
    <row r="149" spans="1:10" s="35" customFormat="1" ht="31.2" x14ac:dyDescent="0.25">
      <c r="A149" s="36" t="s">
        <v>153</v>
      </c>
      <c r="B149" s="36"/>
      <c r="C149" s="36"/>
      <c r="D149" s="15" t="s">
        <v>154</v>
      </c>
      <c r="E149" s="14"/>
      <c r="F149" s="14"/>
      <c r="G149" s="58">
        <f t="shared" si="11"/>
        <v>73125200</v>
      </c>
      <c r="H149" s="59">
        <f>H150</f>
        <v>73125200</v>
      </c>
      <c r="I149" s="59">
        <f>I150</f>
        <v>0</v>
      </c>
      <c r="J149" s="59">
        <f>J150</f>
        <v>0</v>
      </c>
    </row>
    <row r="150" spans="1:10" s="35" customFormat="1" ht="31.2" x14ac:dyDescent="0.25">
      <c r="A150" s="36" t="s">
        <v>155</v>
      </c>
      <c r="B150" s="36"/>
      <c r="C150" s="36"/>
      <c r="D150" s="15" t="s">
        <v>154</v>
      </c>
      <c r="E150" s="14"/>
      <c r="F150" s="14"/>
      <c r="G150" s="59">
        <f>G152+G153+G151</f>
        <v>73125200</v>
      </c>
      <c r="H150" s="59">
        <f>H152+H153+H151</f>
        <v>73125200</v>
      </c>
      <c r="I150" s="59">
        <f>I152+I153+I151</f>
        <v>0</v>
      </c>
      <c r="J150" s="59">
        <f>J152+J153+J151</f>
        <v>0</v>
      </c>
    </row>
    <row r="151" spans="1:10" s="35" customFormat="1" ht="31.5" customHeight="1" x14ac:dyDescent="0.25">
      <c r="A151" s="24" t="s">
        <v>237</v>
      </c>
      <c r="B151" s="24" t="s">
        <v>238</v>
      </c>
      <c r="C151" s="24" t="s">
        <v>7</v>
      </c>
      <c r="D151" s="11" t="s">
        <v>156</v>
      </c>
      <c r="E151" s="20"/>
      <c r="F151" s="30"/>
      <c r="G151" s="58">
        <f t="shared" si="11"/>
        <v>35941200</v>
      </c>
      <c r="H151" s="61">
        <v>35941200</v>
      </c>
      <c r="I151" s="61"/>
      <c r="J151" s="61"/>
    </row>
    <row r="152" spans="1:10" s="35" customFormat="1" ht="31.5" customHeight="1" x14ac:dyDescent="0.25">
      <c r="A152" s="24" t="s">
        <v>236</v>
      </c>
      <c r="B152" s="24" t="s">
        <v>233</v>
      </c>
      <c r="C152" s="24" t="s">
        <v>7</v>
      </c>
      <c r="D152" s="11" t="s">
        <v>124</v>
      </c>
      <c r="E152" s="20"/>
      <c r="F152" s="30"/>
      <c r="G152" s="58">
        <f t="shared" si="11"/>
        <v>32184000</v>
      </c>
      <c r="H152" s="61">
        <v>32184000</v>
      </c>
      <c r="I152" s="61"/>
      <c r="J152" s="61"/>
    </row>
    <row r="153" spans="1:10" s="35" customFormat="1" ht="46.8" x14ac:dyDescent="0.25">
      <c r="A153" s="24" t="s">
        <v>344</v>
      </c>
      <c r="B153" s="24" t="s">
        <v>339</v>
      </c>
      <c r="C153" s="24" t="s">
        <v>9</v>
      </c>
      <c r="D153" s="11" t="s">
        <v>345</v>
      </c>
      <c r="E153" s="20"/>
      <c r="F153" s="30"/>
      <c r="G153" s="58">
        <f>H153+I153</f>
        <v>5000000</v>
      </c>
      <c r="H153" s="61">
        <v>5000000</v>
      </c>
      <c r="I153" s="61"/>
      <c r="J153" s="61"/>
    </row>
    <row r="154" spans="1:10" s="35" customFormat="1" ht="79.5" customHeight="1" x14ac:dyDescent="0.25">
      <c r="A154" s="24"/>
      <c r="B154" s="24"/>
      <c r="C154" s="24"/>
      <c r="D154" s="11"/>
      <c r="E154" s="20" t="s">
        <v>248</v>
      </c>
      <c r="F154" s="12" t="s">
        <v>252</v>
      </c>
      <c r="G154" s="58">
        <f t="shared" si="11"/>
        <v>1210000</v>
      </c>
      <c r="H154" s="59">
        <f>H156</f>
        <v>1210000</v>
      </c>
      <c r="I154" s="61"/>
      <c r="J154" s="61"/>
    </row>
    <row r="155" spans="1:10" s="35" customFormat="1" ht="18" x14ac:dyDescent="0.25">
      <c r="A155" s="24"/>
      <c r="B155" s="24"/>
      <c r="C155" s="24"/>
      <c r="D155" s="11"/>
      <c r="E155" s="14" t="s">
        <v>2</v>
      </c>
      <c r="F155" s="55"/>
      <c r="G155" s="58">
        <f t="shared" si="11"/>
        <v>0</v>
      </c>
      <c r="H155" s="59"/>
      <c r="I155" s="61"/>
      <c r="J155" s="61"/>
    </row>
    <row r="156" spans="1:10" s="35" customFormat="1" ht="55.5" customHeight="1" x14ac:dyDescent="0.25">
      <c r="A156" s="36" t="s">
        <v>227</v>
      </c>
      <c r="B156" s="36"/>
      <c r="C156" s="36"/>
      <c r="D156" s="15" t="s">
        <v>228</v>
      </c>
      <c r="E156" s="14"/>
      <c r="F156" s="14"/>
      <c r="G156" s="58">
        <f t="shared" si="11"/>
        <v>1210000</v>
      </c>
      <c r="H156" s="59">
        <f>H157</f>
        <v>1210000</v>
      </c>
      <c r="I156" s="61"/>
      <c r="J156" s="61"/>
    </row>
    <row r="157" spans="1:10" s="35" customFormat="1" ht="55.5" customHeight="1" x14ac:dyDescent="0.25">
      <c r="A157" s="36" t="s">
        <v>229</v>
      </c>
      <c r="B157" s="36"/>
      <c r="C157" s="36"/>
      <c r="D157" s="15" t="s">
        <v>228</v>
      </c>
      <c r="E157" s="14"/>
      <c r="F157" s="14"/>
      <c r="G157" s="58">
        <f>H157+I157</f>
        <v>1210000</v>
      </c>
      <c r="H157" s="59">
        <f>H158+H159+H160</f>
        <v>1210000</v>
      </c>
      <c r="I157" s="61">
        <f>I159</f>
        <v>0</v>
      </c>
      <c r="J157" s="61">
        <f>J159</f>
        <v>0</v>
      </c>
    </row>
    <row r="158" spans="1:10" s="35" customFormat="1" ht="18" x14ac:dyDescent="0.25">
      <c r="A158" s="24" t="s">
        <v>235</v>
      </c>
      <c r="B158" s="24" t="s">
        <v>233</v>
      </c>
      <c r="C158" s="24" t="s">
        <v>234</v>
      </c>
      <c r="D158" s="11" t="s">
        <v>124</v>
      </c>
      <c r="E158" s="20"/>
      <c r="F158" s="30"/>
      <c r="G158" s="58">
        <f>H158</f>
        <v>532400</v>
      </c>
      <c r="H158" s="61">
        <v>532400</v>
      </c>
      <c r="I158" s="61"/>
      <c r="J158" s="61"/>
    </row>
    <row r="159" spans="1:10" s="35" customFormat="1" ht="18" x14ac:dyDescent="0.25">
      <c r="A159" s="24" t="s">
        <v>231</v>
      </c>
      <c r="B159" s="24" t="s">
        <v>130</v>
      </c>
      <c r="C159" s="24" t="s">
        <v>15</v>
      </c>
      <c r="D159" s="11" t="s">
        <v>129</v>
      </c>
      <c r="E159" s="20"/>
      <c r="F159" s="30"/>
      <c r="G159" s="58">
        <f t="shared" si="11"/>
        <v>145200</v>
      </c>
      <c r="H159" s="61">
        <v>145200</v>
      </c>
      <c r="I159" s="61"/>
      <c r="J159" s="61"/>
    </row>
    <row r="160" spans="1:10" s="35" customFormat="1" ht="46.8" x14ac:dyDescent="0.25">
      <c r="A160" s="24" t="s">
        <v>230</v>
      </c>
      <c r="B160" s="24" t="s">
        <v>44</v>
      </c>
      <c r="C160" s="24" t="s">
        <v>16</v>
      </c>
      <c r="D160" s="11" t="s">
        <v>111</v>
      </c>
      <c r="E160" s="20"/>
      <c r="F160" s="30"/>
      <c r="G160" s="58">
        <f t="shared" si="11"/>
        <v>532400</v>
      </c>
      <c r="H160" s="61">
        <v>532400</v>
      </c>
      <c r="I160" s="61"/>
      <c r="J160" s="61"/>
    </row>
    <row r="161" spans="1:10" s="35" customFormat="1" ht="31.2" x14ac:dyDescent="0.25">
      <c r="A161" s="24"/>
      <c r="B161" s="24"/>
      <c r="C161" s="24"/>
      <c r="D161" s="11"/>
      <c r="E161" s="12" t="s">
        <v>232</v>
      </c>
      <c r="F161" s="12" t="s">
        <v>383</v>
      </c>
      <c r="G161" s="58">
        <f>G163</f>
        <v>2851600</v>
      </c>
      <c r="H161" s="59">
        <f>H163</f>
        <v>2851600</v>
      </c>
      <c r="I161" s="61"/>
      <c r="J161" s="61"/>
    </row>
    <row r="162" spans="1:10" s="35" customFormat="1" ht="23.25" customHeight="1" x14ac:dyDescent="0.25">
      <c r="A162" s="24"/>
      <c r="B162" s="24"/>
      <c r="C162" s="24"/>
      <c r="D162" s="11"/>
      <c r="E162" s="14" t="s">
        <v>2</v>
      </c>
      <c r="F162" s="30"/>
      <c r="G162" s="58"/>
      <c r="H162" s="59"/>
      <c r="I162" s="61"/>
      <c r="J162" s="61"/>
    </row>
    <row r="163" spans="1:10" s="35" customFormat="1" ht="37.5" customHeight="1" x14ac:dyDescent="0.25">
      <c r="A163" s="36" t="s">
        <v>30</v>
      </c>
      <c r="B163" s="36"/>
      <c r="C163" s="36"/>
      <c r="D163" s="15" t="s">
        <v>10</v>
      </c>
      <c r="E163" s="18"/>
      <c r="F163" s="30"/>
      <c r="G163" s="58">
        <f>H163</f>
        <v>2851600</v>
      </c>
      <c r="H163" s="59">
        <f>H164</f>
        <v>2851600</v>
      </c>
      <c r="I163" s="61"/>
      <c r="J163" s="61"/>
    </row>
    <row r="164" spans="1:10" s="35" customFormat="1" ht="37.5" customHeight="1" x14ac:dyDescent="0.25">
      <c r="A164" s="36" t="s">
        <v>31</v>
      </c>
      <c r="B164" s="36"/>
      <c r="C164" s="36"/>
      <c r="D164" s="15" t="s">
        <v>10</v>
      </c>
      <c r="E164" s="18"/>
      <c r="F164" s="30"/>
      <c r="G164" s="58">
        <f>H164</f>
        <v>2851600</v>
      </c>
      <c r="H164" s="59">
        <f>H165+H166</f>
        <v>2851600</v>
      </c>
      <c r="I164" s="61"/>
      <c r="J164" s="61"/>
    </row>
    <row r="165" spans="1:10" s="35" customFormat="1" ht="31.2" x14ac:dyDescent="0.25">
      <c r="A165" s="24" t="s">
        <v>61</v>
      </c>
      <c r="B165" s="24">
        <v>3112</v>
      </c>
      <c r="C165" s="24" t="s">
        <v>9</v>
      </c>
      <c r="D165" s="11" t="s">
        <v>35</v>
      </c>
      <c r="E165" s="20"/>
      <c r="F165" s="30"/>
      <c r="G165" s="58">
        <f>H165</f>
        <v>2011600</v>
      </c>
      <c r="H165" s="61">
        <v>2011600</v>
      </c>
      <c r="I165" s="61"/>
      <c r="J165" s="61"/>
    </row>
    <row r="166" spans="1:10" s="35" customFormat="1" ht="31.2" x14ac:dyDescent="0.25">
      <c r="A166" s="24" t="s">
        <v>119</v>
      </c>
      <c r="B166" s="24" t="s">
        <v>128</v>
      </c>
      <c r="C166" s="24" t="s">
        <v>12</v>
      </c>
      <c r="D166" s="11" t="s">
        <v>120</v>
      </c>
      <c r="E166" s="20"/>
      <c r="F166" s="30"/>
      <c r="G166" s="58">
        <f>H166</f>
        <v>840000</v>
      </c>
      <c r="H166" s="61">
        <v>840000</v>
      </c>
      <c r="I166" s="61"/>
      <c r="J166" s="61"/>
    </row>
    <row r="167" spans="1:10" s="39" customFormat="1" ht="57" customHeight="1" x14ac:dyDescent="0.25">
      <c r="A167" s="24"/>
      <c r="B167" s="24"/>
      <c r="C167" s="24"/>
      <c r="D167" s="11"/>
      <c r="E167" s="12" t="s">
        <v>332</v>
      </c>
      <c r="F167" s="12" t="s">
        <v>362</v>
      </c>
      <c r="G167" s="58">
        <f>G169</f>
        <v>28804396</v>
      </c>
      <c r="H167" s="58">
        <f>H169</f>
        <v>28804396</v>
      </c>
      <c r="I167" s="58">
        <f>I169</f>
        <v>0</v>
      </c>
      <c r="J167" s="58">
        <f>J169</f>
        <v>0</v>
      </c>
    </row>
    <row r="168" spans="1:10" s="35" customFormat="1" ht="18" x14ac:dyDescent="0.25">
      <c r="A168" s="24"/>
      <c r="B168" s="24"/>
      <c r="C168" s="24"/>
      <c r="D168" s="11"/>
      <c r="E168" s="14" t="s">
        <v>2</v>
      </c>
      <c r="F168" s="14"/>
      <c r="G168" s="58">
        <f>H168+I168</f>
        <v>0</v>
      </c>
      <c r="H168" s="61"/>
      <c r="I168" s="61"/>
      <c r="J168" s="61"/>
    </row>
    <row r="169" spans="1:10" s="47" customFormat="1" ht="31.2" x14ac:dyDescent="0.25">
      <c r="A169" s="36" t="s">
        <v>258</v>
      </c>
      <c r="B169" s="36"/>
      <c r="C169" s="36"/>
      <c r="D169" s="15" t="s">
        <v>261</v>
      </c>
      <c r="E169" s="20"/>
      <c r="F169" s="20"/>
      <c r="G169" s="58">
        <f>G170</f>
        <v>28804396</v>
      </c>
      <c r="H169" s="58">
        <f>H170</f>
        <v>28804396</v>
      </c>
      <c r="I169" s="58">
        <f>I170</f>
        <v>0</v>
      </c>
      <c r="J169" s="58">
        <f>J170</f>
        <v>0</v>
      </c>
    </row>
    <row r="170" spans="1:10" s="40" customFormat="1" ht="31.2" x14ac:dyDescent="0.25">
      <c r="A170" s="48" t="s">
        <v>259</v>
      </c>
      <c r="B170" s="48"/>
      <c r="C170" s="48"/>
      <c r="D170" s="37" t="s">
        <v>261</v>
      </c>
      <c r="E170" s="49"/>
      <c r="F170" s="49"/>
      <c r="G170" s="66">
        <f>H170+I170</f>
        <v>28804396</v>
      </c>
      <c r="H170" s="66">
        <f>H171+H172+H173+H174+H175+H176+H177+H178</f>
        <v>28804396</v>
      </c>
      <c r="I170" s="66">
        <f>I171+I172+I173+I174+I175+I176+I177+I178</f>
        <v>0</v>
      </c>
      <c r="J170" s="66">
        <f>J171+J172+J173+J174+J175+J176+J177+J178</f>
        <v>0</v>
      </c>
    </row>
    <row r="171" spans="1:10" s="35" customFormat="1" ht="31.2" x14ac:dyDescent="0.25">
      <c r="A171" s="24" t="s">
        <v>305</v>
      </c>
      <c r="B171" s="24" t="s">
        <v>306</v>
      </c>
      <c r="C171" s="24" t="s">
        <v>260</v>
      </c>
      <c r="D171" s="11" t="s">
        <v>307</v>
      </c>
      <c r="E171" s="20"/>
      <c r="F171" s="30"/>
      <c r="G171" s="58">
        <f>H171+I171</f>
        <v>608900</v>
      </c>
      <c r="H171" s="61">
        <v>608900</v>
      </c>
      <c r="I171" s="61"/>
      <c r="J171" s="61"/>
    </row>
    <row r="172" spans="1:10" s="35" customFormat="1" ht="18" x14ac:dyDescent="0.25">
      <c r="A172" s="24" t="s">
        <v>262</v>
      </c>
      <c r="B172" s="24" t="s">
        <v>263</v>
      </c>
      <c r="C172" s="24" t="s">
        <v>264</v>
      </c>
      <c r="D172" s="11" t="s">
        <v>265</v>
      </c>
      <c r="E172" s="20"/>
      <c r="F172" s="30"/>
      <c r="G172" s="58">
        <f>H172+I172</f>
        <v>53100</v>
      </c>
      <c r="H172" s="61">
        <v>53100</v>
      </c>
      <c r="I172" s="61"/>
      <c r="J172" s="61"/>
    </row>
    <row r="173" spans="1:10" s="35" customFormat="1" ht="31.2" x14ac:dyDescent="0.25">
      <c r="A173" s="24" t="s">
        <v>266</v>
      </c>
      <c r="B173" s="24" t="s">
        <v>267</v>
      </c>
      <c r="C173" s="24" t="s">
        <v>268</v>
      </c>
      <c r="D173" s="11" t="s">
        <v>269</v>
      </c>
      <c r="E173" s="20"/>
      <c r="F173" s="30"/>
      <c r="G173" s="58">
        <f t="shared" ref="G173:G183" si="13">H173+I173</f>
        <v>370630</v>
      </c>
      <c r="H173" s="61">
        <v>370630</v>
      </c>
      <c r="I173" s="61"/>
      <c r="J173" s="61"/>
    </row>
    <row r="174" spans="1:10" s="35" customFormat="1" ht="18" x14ac:dyDescent="0.25">
      <c r="A174" s="24" t="s">
        <v>270</v>
      </c>
      <c r="B174" s="24" t="s">
        <v>271</v>
      </c>
      <c r="C174" s="24" t="s">
        <v>272</v>
      </c>
      <c r="D174" s="11" t="s">
        <v>273</v>
      </c>
      <c r="E174" s="20"/>
      <c r="F174" s="30"/>
      <c r="G174" s="58">
        <f t="shared" si="13"/>
        <v>424800</v>
      </c>
      <c r="H174" s="61">
        <v>424800</v>
      </c>
      <c r="I174" s="61"/>
      <c r="J174" s="61"/>
    </row>
    <row r="175" spans="1:10" s="35" customFormat="1" ht="18" x14ac:dyDescent="0.25">
      <c r="A175" s="24" t="s">
        <v>274</v>
      </c>
      <c r="B175" s="24" t="s">
        <v>275</v>
      </c>
      <c r="C175" s="24" t="s">
        <v>272</v>
      </c>
      <c r="D175" s="11" t="s">
        <v>276</v>
      </c>
      <c r="E175" s="20"/>
      <c r="F175" s="30"/>
      <c r="G175" s="58">
        <f t="shared" si="13"/>
        <v>3228194</v>
      </c>
      <c r="H175" s="61">
        <v>3228194</v>
      </c>
      <c r="I175" s="61"/>
      <c r="J175" s="61"/>
    </row>
    <row r="176" spans="1:10" s="35" customFormat="1" ht="31.2" x14ac:dyDescent="0.25">
      <c r="A176" s="24" t="s">
        <v>277</v>
      </c>
      <c r="B176" s="24" t="s">
        <v>278</v>
      </c>
      <c r="C176" s="24" t="s">
        <v>279</v>
      </c>
      <c r="D176" s="11" t="s">
        <v>280</v>
      </c>
      <c r="E176" s="20"/>
      <c r="F176" s="30"/>
      <c r="G176" s="58">
        <f t="shared" si="13"/>
        <v>2705210</v>
      </c>
      <c r="H176" s="61">
        <v>2705210</v>
      </c>
      <c r="I176" s="61"/>
      <c r="J176" s="61"/>
    </row>
    <row r="177" spans="1:10" s="35" customFormat="1" ht="18" x14ac:dyDescent="0.25">
      <c r="A177" s="24" t="s">
        <v>281</v>
      </c>
      <c r="B177" s="24" t="s">
        <v>130</v>
      </c>
      <c r="C177" s="24" t="s">
        <v>15</v>
      </c>
      <c r="D177" s="11" t="s">
        <v>129</v>
      </c>
      <c r="E177" s="20"/>
      <c r="F177" s="30"/>
      <c r="G177" s="58">
        <f t="shared" si="13"/>
        <v>20445062</v>
      </c>
      <c r="H177" s="61">
        <v>20445062</v>
      </c>
      <c r="I177" s="61"/>
      <c r="J177" s="61"/>
    </row>
    <row r="178" spans="1:10" s="35" customFormat="1" ht="18" x14ac:dyDescent="0.25">
      <c r="A178" s="24">
        <v>1018410</v>
      </c>
      <c r="B178" s="24">
        <v>8410</v>
      </c>
      <c r="C178" s="24" t="s">
        <v>312</v>
      </c>
      <c r="D178" s="11" t="s">
        <v>282</v>
      </c>
      <c r="E178" s="20"/>
      <c r="F178" s="30"/>
      <c r="G178" s="58">
        <f t="shared" si="13"/>
        <v>968500</v>
      </c>
      <c r="H178" s="61">
        <v>968500</v>
      </c>
      <c r="I178" s="61"/>
      <c r="J178" s="61"/>
    </row>
    <row r="179" spans="1:10" s="40" customFormat="1" ht="91.5" customHeight="1" x14ac:dyDescent="0.25">
      <c r="A179" s="36"/>
      <c r="B179" s="36"/>
      <c r="C179" s="36"/>
      <c r="D179" s="25"/>
      <c r="E179" s="12" t="s">
        <v>389</v>
      </c>
      <c r="F179" s="12" t="s">
        <v>356</v>
      </c>
      <c r="G179" s="58">
        <f t="shared" si="13"/>
        <v>6195500</v>
      </c>
      <c r="H179" s="59">
        <f>H181+H184+H187</f>
        <v>6195500</v>
      </c>
      <c r="I179" s="59">
        <f>I181+I184+I187</f>
        <v>0</v>
      </c>
      <c r="J179" s="59">
        <f>J181+J184+J187</f>
        <v>0</v>
      </c>
    </row>
    <row r="180" spans="1:10" s="35" customFormat="1" ht="18" x14ac:dyDescent="0.25">
      <c r="A180" s="22"/>
      <c r="B180" s="22"/>
      <c r="C180" s="22"/>
      <c r="D180" s="22"/>
      <c r="E180" s="14" t="s">
        <v>2</v>
      </c>
      <c r="F180" s="14"/>
      <c r="G180" s="58">
        <f t="shared" si="13"/>
        <v>0</v>
      </c>
      <c r="H180" s="68"/>
      <c r="I180" s="68"/>
      <c r="J180" s="68"/>
    </row>
    <row r="181" spans="1:10" s="35" customFormat="1" ht="31.2" x14ac:dyDescent="0.25">
      <c r="A181" s="36" t="s">
        <v>283</v>
      </c>
      <c r="B181" s="36"/>
      <c r="C181" s="36"/>
      <c r="D181" s="15" t="s">
        <v>284</v>
      </c>
      <c r="E181" s="14"/>
      <c r="F181" s="14"/>
      <c r="G181" s="58">
        <f t="shared" si="13"/>
        <v>3810000</v>
      </c>
      <c r="H181" s="59">
        <f t="shared" ref="H181:J182" si="14">H182</f>
        <v>3810000</v>
      </c>
      <c r="I181" s="59">
        <f t="shared" si="14"/>
        <v>0</v>
      </c>
      <c r="J181" s="59">
        <f t="shared" si="14"/>
        <v>0</v>
      </c>
    </row>
    <row r="182" spans="1:10" s="35" customFormat="1" ht="31.2" x14ac:dyDescent="0.25">
      <c r="A182" s="36" t="s">
        <v>285</v>
      </c>
      <c r="B182" s="36"/>
      <c r="C182" s="36"/>
      <c r="D182" s="15" t="s">
        <v>284</v>
      </c>
      <c r="E182" s="14"/>
      <c r="F182" s="14"/>
      <c r="G182" s="58">
        <f t="shared" si="13"/>
        <v>3810000</v>
      </c>
      <c r="H182" s="59">
        <f t="shared" si="14"/>
        <v>3810000</v>
      </c>
      <c r="I182" s="59">
        <f t="shared" si="14"/>
        <v>0</v>
      </c>
      <c r="J182" s="59">
        <f t="shared" si="14"/>
        <v>0</v>
      </c>
    </row>
    <row r="183" spans="1:10" s="35" customFormat="1" ht="31.2" x14ac:dyDescent="0.25">
      <c r="A183" s="24" t="s">
        <v>286</v>
      </c>
      <c r="B183" s="24" t="s">
        <v>287</v>
      </c>
      <c r="C183" s="24" t="s">
        <v>29</v>
      </c>
      <c r="D183" s="11" t="s">
        <v>288</v>
      </c>
      <c r="E183" s="14"/>
      <c r="F183" s="14"/>
      <c r="G183" s="58">
        <f t="shared" si="13"/>
        <v>3810000</v>
      </c>
      <c r="H183" s="61">
        <v>3810000</v>
      </c>
      <c r="I183" s="61"/>
      <c r="J183" s="61"/>
    </row>
    <row r="184" spans="1:10" s="35" customFormat="1" ht="31.2" x14ac:dyDescent="0.25">
      <c r="A184" s="36" t="s">
        <v>85</v>
      </c>
      <c r="B184" s="24"/>
      <c r="C184" s="24"/>
      <c r="D184" s="15" t="s">
        <v>24</v>
      </c>
      <c r="E184" s="14"/>
      <c r="F184" s="14"/>
      <c r="G184" s="58">
        <f>H184+I184</f>
        <v>665500</v>
      </c>
      <c r="H184" s="59">
        <f>H185</f>
        <v>665500</v>
      </c>
      <c r="I184" s="59"/>
      <c r="J184" s="59"/>
    </row>
    <row r="185" spans="1:10" s="35" customFormat="1" ht="31.2" x14ac:dyDescent="0.25">
      <c r="A185" s="36" t="s">
        <v>86</v>
      </c>
      <c r="B185" s="24"/>
      <c r="C185" s="24"/>
      <c r="D185" s="15" t="s">
        <v>114</v>
      </c>
      <c r="E185" s="14"/>
      <c r="F185" s="14"/>
      <c r="G185" s="58">
        <f>H185+I185</f>
        <v>665500</v>
      </c>
      <c r="H185" s="59">
        <f>H186</f>
        <v>665500</v>
      </c>
      <c r="I185" s="59"/>
      <c r="J185" s="59"/>
    </row>
    <row r="186" spans="1:10" s="35" customFormat="1" ht="18" x14ac:dyDescent="0.25">
      <c r="A186" s="24" t="s">
        <v>289</v>
      </c>
      <c r="B186" s="24" t="s">
        <v>91</v>
      </c>
      <c r="C186" s="24" t="s">
        <v>4</v>
      </c>
      <c r="D186" s="26" t="s">
        <v>290</v>
      </c>
      <c r="E186" s="14"/>
      <c r="F186" s="14"/>
      <c r="G186" s="58">
        <f>H186+I186</f>
        <v>665500</v>
      </c>
      <c r="H186" s="65">
        <v>665500</v>
      </c>
      <c r="I186" s="58">
        <f>I184+I185</f>
        <v>0</v>
      </c>
      <c r="J186" s="61"/>
    </row>
    <row r="187" spans="1:10" s="40" customFormat="1" ht="41.4" customHeight="1" x14ac:dyDescent="0.25">
      <c r="A187" s="36" t="s">
        <v>291</v>
      </c>
      <c r="B187" s="36"/>
      <c r="C187" s="36"/>
      <c r="D187" s="15" t="s">
        <v>372</v>
      </c>
      <c r="E187" s="20"/>
      <c r="F187" s="20"/>
      <c r="G187" s="58">
        <f t="shared" ref="G187:G209" si="15">H187+I187</f>
        <v>1720000</v>
      </c>
      <c r="H187" s="59">
        <f t="shared" ref="H187:J188" si="16">H188</f>
        <v>1720000</v>
      </c>
      <c r="I187" s="59">
        <f t="shared" si="16"/>
        <v>0</v>
      </c>
      <c r="J187" s="59">
        <f t="shared" si="16"/>
        <v>0</v>
      </c>
    </row>
    <row r="188" spans="1:10" s="40" customFormat="1" ht="39" customHeight="1" x14ac:dyDescent="0.25">
      <c r="A188" s="36" t="s">
        <v>292</v>
      </c>
      <c r="B188" s="36"/>
      <c r="C188" s="36"/>
      <c r="D188" s="15" t="s">
        <v>372</v>
      </c>
      <c r="E188" s="20"/>
      <c r="F188" s="20"/>
      <c r="G188" s="58">
        <f t="shared" si="15"/>
        <v>1720000</v>
      </c>
      <c r="H188" s="59">
        <f t="shared" si="16"/>
        <v>1720000</v>
      </c>
      <c r="I188" s="59">
        <f t="shared" si="16"/>
        <v>0</v>
      </c>
      <c r="J188" s="59">
        <f t="shared" si="16"/>
        <v>0</v>
      </c>
    </row>
    <row r="189" spans="1:10" s="35" customFormat="1" ht="18" x14ac:dyDescent="0.25">
      <c r="A189" s="24" t="s">
        <v>293</v>
      </c>
      <c r="B189" s="41" t="s">
        <v>130</v>
      </c>
      <c r="C189" s="41" t="s">
        <v>15</v>
      </c>
      <c r="D189" s="19" t="s">
        <v>129</v>
      </c>
      <c r="E189" s="20"/>
      <c r="F189" s="20"/>
      <c r="G189" s="58">
        <f t="shared" si="15"/>
        <v>1720000</v>
      </c>
      <c r="H189" s="61">
        <v>1720000</v>
      </c>
      <c r="I189" s="61"/>
      <c r="J189" s="61"/>
    </row>
    <row r="190" spans="1:10" s="35" customFormat="1" ht="87" customHeight="1" x14ac:dyDescent="0.25">
      <c r="A190" s="24"/>
      <c r="B190" s="24"/>
      <c r="C190" s="24"/>
      <c r="D190" s="11"/>
      <c r="E190" s="20" t="s">
        <v>371</v>
      </c>
      <c r="F190" s="12" t="s">
        <v>387</v>
      </c>
      <c r="G190" s="58">
        <f t="shared" si="15"/>
        <v>380000</v>
      </c>
      <c r="H190" s="59">
        <f>H192</f>
        <v>380000</v>
      </c>
      <c r="I190" s="59"/>
      <c r="J190" s="59"/>
    </row>
    <row r="191" spans="1:10" s="35" customFormat="1" ht="21" customHeight="1" x14ac:dyDescent="0.25">
      <c r="A191" s="24"/>
      <c r="B191" s="24"/>
      <c r="C191" s="24"/>
      <c r="D191" s="11"/>
      <c r="E191" s="14" t="s">
        <v>2</v>
      </c>
      <c r="F191" s="12"/>
      <c r="G191" s="58"/>
      <c r="H191" s="59"/>
      <c r="I191" s="59"/>
      <c r="J191" s="59"/>
    </row>
    <row r="192" spans="1:10" s="46" customFormat="1" ht="46.8" x14ac:dyDescent="0.25">
      <c r="A192" s="36" t="s">
        <v>294</v>
      </c>
      <c r="B192" s="36"/>
      <c r="C192" s="36"/>
      <c r="D192" s="33" t="s">
        <v>304</v>
      </c>
      <c r="E192" s="14"/>
      <c r="F192" s="14"/>
      <c r="G192" s="58">
        <f t="shared" si="15"/>
        <v>380000</v>
      </c>
      <c r="H192" s="59">
        <f t="shared" ref="H192:J193" si="17">H193</f>
        <v>380000</v>
      </c>
      <c r="I192" s="59">
        <f t="shared" si="17"/>
        <v>0</v>
      </c>
      <c r="J192" s="59">
        <f t="shared" si="17"/>
        <v>0</v>
      </c>
    </row>
    <row r="193" spans="1:12" s="35" customFormat="1" ht="46.8" x14ac:dyDescent="0.25">
      <c r="A193" s="48" t="s">
        <v>295</v>
      </c>
      <c r="B193" s="48"/>
      <c r="C193" s="48"/>
      <c r="D193" s="56" t="s">
        <v>304</v>
      </c>
      <c r="E193" s="38"/>
      <c r="F193" s="38"/>
      <c r="G193" s="66">
        <f t="shared" si="15"/>
        <v>380000</v>
      </c>
      <c r="H193" s="67">
        <f t="shared" si="17"/>
        <v>380000</v>
      </c>
      <c r="I193" s="67">
        <f t="shared" si="17"/>
        <v>0</v>
      </c>
      <c r="J193" s="67">
        <f t="shared" si="17"/>
        <v>0</v>
      </c>
    </row>
    <row r="194" spans="1:12" s="35" customFormat="1" ht="18" x14ac:dyDescent="0.25">
      <c r="A194" s="24" t="s">
        <v>296</v>
      </c>
      <c r="B194" s="41" t="s">
        <v>233</v>
      </c>
      <c r="C194" s="41" t="s">
        <v>7</v>
      </c>
      <c r="D194" s="19" t="s">
        <v>124</v>
      </c>
      <c r="E194" s="20"/>
      <c r="F194" s="20"/>
      <c r="G194" s="58">
        <f t="shared" si="15"/>
        <v>380000</v>
      </c>
      <c r="H194" s="61">
        <v>380000</v>
      </c>
      <c r="I194" s="61">
        <v>0</v>
      </c>
      <c r="J194" s="61">
        <v>0</v>
      </c>
    </row>
    <row r="195" spans="1:12" s="35" customFormat="1" ht="46.8" x14ac:dyDescent="0.25">
      <c r="A195" s="24"/>
      <c r="B195" s="24"/>
      <c r="C195" s="24"/>
      <c r="D195" s="26"/>
      <c r="E195" s="12" t="s">
        <v>369</v>
      </c>
      <c r="F195" s="12" t="s">
        <v>348</v>
      </c>
      <c r="G195" s="58">
        <f t="shared" si="15"/>
        <v>13582000</v>
      </c>
      <c r="H195" s="59">
        <f>H197</f>
        <v>13582000</v>
      </c>
      <c r="I195" s="59">
        <f>I197</f>
        <v>0</v>
      </c>
      <c r="J195" s="59">
        <f>J197</f>
        <v>0</v>
      </c>
    </row>
    <row r="196" spans="1:12" s="35" customFormat="1" ht="18" x14ac:dyDescent="0.25">
      <c r="A196" s="24"/>
      <c r="B196" s="24"/>
      <c r="C196" s="24"/>
      <c r="D196" s="26"/>
      <c r="E196" s="14" t="s">
        <v>2</v>
      </c>
      <c r="F196" s="14"/>
      <c r="G196" s="58">
        <f t="shared" si="15"/>
        <v>0</v>
      </c>
      <c r="H196" s="61"/>
      <c r="I196" s="61"/>
      <c r="J196" s="61"/>
    </row>
    <row r="197" spans="1:12" s="35" customFormat="1" ht="46.8" x14ac:dyDescent="0.25">
      <c r="A197" s="36" t="s">
        <v>294</v>
      </c>
      <c r="B197" s="36"/>
      <c r="C197" s="36"/>
      <c r="D197" s="33" t="s">
        <v>304</v>
      </c>
      <c r="E197" s="14"/>
      <c r="F197" s="14"/>
      <c r="G197" s="58">
        <f t="shared" si="15"/>
        <v>13582000</v>
      </c>
      <c r="H197" s="59">
        <f t="shared" ref="H197:J198" si="18">H198</f>
        <v>13582000</v>
      </c>
      <c r="I197" s="59">
        <f t="shared" si="18"/>
        <v>0</v>
      </c>
      <c r="J197" s="59">
        <f t="shared" si="18"/>
        <v>0</v>
      </c>
    </row>
    <row r="198" spans="1:12" s="35" customFormat="1" ht="46.8" x14ac:dyDescent="0.25">
      <c r="A198" s="36" t="s">
        <v>295</v>
      </c>
      <c r="B198" s="36"/>
      <c r="C198" s="36"/>
      <c r="D198" s="33" t="s">
        <v>304</v>
      </c>
      <c r="E198" s="14"/>
      <c r="F198" s="14"/>
      <c r="G198" s="58">
        <f t="shared" si="15"/>
        <v>13582000</v>
      </c>
      <c r="H198" s="59">
        <f>H199</f>
        <v>13582000</v>
      </c>
      <c r="I198" s="59">
        <f t="shared" si="18"/>
        <v>0</v>
      </c>
      <c r="J198" s="59">
        <f t="shared" si="18"/>
        <v>0</v>
      </c>
    </row>
    <row r="199" spans="1:12" s="35" customFormat="1" ht="18" x14ac:dyDescent="0.25">
      <c r="A199" s="24" t="s">
        <v>296</v>
      </c>
      <c r="B199" s="41" t="s">
        <v>233</v>
      </c>
      <c r="C199" s="41" t="s">
        <v>7</v>
      </c>
      <c r="D199" s="19" t="s">
        <v>124</v>
      </c>
      <c r="E199" s="20"/>
      <c r="F199" s="20"/>
      <c r="G199" s="58">
        <f>H199+I199</f>
        <v>13582000</v>
      </c>
      <c r="H199" s="61">
        <v>13582000</v>
      </c>
      <c r="I199" s="61"/>
      <c r="J199" s="61"/>
    </row>
    <row r="200" spans="1:12" s="35" customFormat="1" ht="47.4" customHeight="1" x14ac:dyDescent="0.25">
      <c r="A200" s="24"/>
      <c r="B200" s="24"/>
      <c r="C200" s="24"/>
      <c r="D200" s="26"/>
      <c r="E200" s="12" t="s">
        <v>370</v>
      </c>
      <c r="F200" s="12" t="s">
        <v>357</v>
      </c>
      <c r="G200" s="58">
        <f>G202</f>
        <v>11700000</v>
      </c>
      <c r="H200" s="58">
        <f>H202</f>
        <v>11700000</v>
      </c>
      <c r="I200" s="58">
        <f>I202</f>
        <v>0</v>
      </c>
      <c r="J200" s="58">
        <f>J202</f>
        <v>0</v>
      </c>
    </row>
    <row r="201" spans="1:12" s="35" customFormat="1" ht="17.399999999999999" x14ac:dyDescent="0.25">
      <c r="A201" s="24"/>
      <c r="B201" s="24"/>
      <c r="C201" s="24"/>
      <c r="D201" s="26"/>
      <c r="E201" s="14" t="s">
        <v>2</v>
      </c>
      <c r="F201" s="12"/>
      <c r="G201" s="58"/>
      <c r="H201" s="58"/>
      <c r="I201" s="58"/>
      <c r="J201" s="58"/>
    </row>
    <row r="202" spans="1:12" s="35" customFormat="1" ht="46.8" x14ac:dyDescent="0.25">
      <c r="A202" s="36" t="s">
        <v>294</v>
      </c>
      <c r="B202" s="36"/>
      <c r="C202" s="36"/>
      <c r="D202" s="33" t="s">
        <v>304</v>
      </c>
      <c r="E202" s="14"/>
      <c r="F202" s="14"/>
      <c r="G202" s="58">
        <f>H202+I202</f>
        <v>11700000</v>
      </c>
      <c r="H202" s="59">
        <f t="shared" ref="H202:J203" si="19">H203</f>
        <v>11700000</v>
      </c>
      <c r="I202" s="59">
        <f t="shared" si="19"/>
        <v>0</v>
      </c>
      <c r="J202" s="59">
        <f t="shared" si="19"/>
        <v>0</v>
      </c>
    </row>
    <row r="203" spans="1:12" s="35" customFormat="1" ht="46.8" x14ac:dyDescent="0.25">
      <c r="A203" s="36" t="s">
        <v>295</v>
      </c>
      <c r="B203" s="36"/>
      <c r="C203" s="36"/>
      <c r="D203" s="33" t="s">
        <v>304</v>
      </c>
      <c r="E203" s="14"/>
      <c r="F203" s="14"/>
      <c r="G203" s="58">
        <f>G204</f>
        <v>11700000</v>
      </c>
      <c r="H203" s="58">
        <f>H204</f>
        <v>11700000</v>
      </c>
      <c r="I203" s="58">
        <f t="shared" si="19"/>
        <v>0</v>
      </c>
      <c r="J203" s="58">
        <f t="shared" si="19"/>
        <v>0</v>
      </c>
    </row>
    <row r="204" spans="1:12" s="35" customFormat="1" ht="18" x14ac:dyDescent="0.25">
      <c r="A204" s="24" t="s">
        <v>296</v>
      </c>
      <c r="B204" s="41" t="s">
        <v>233</v>
      </c>
      <c r="C204" s="41" t="s">
        <v>7</v>
      </c>
      <c r="D204" s="19" t="s">
        <v>124</v>
      </c>
      <c r="E204" s="20"/>
      <c r="F204" s="20"/>
      <c r="G204" s="58">
        <f t="shared" si="15"/>
        <v>11700000</v>
      </c>
      <c r="H204" s="61">
        <v>11700000</v>
      </c>
      <c r="I204" s="61"/>
      <c r="J204" s="61"/>
    </row>
    <row r="205" spans="1:12" s="35" customFormat="1" ht="46.8" x14ac:dyDescent="0.25">
      <c r="A205" s="24"/>
      <c r="B205" s="24"/>
      <c r="C205" s="24"/>
      <c r="D205" s="19"/>
      <c r="E205" s="12" t="s">
        <v>392</v>
      </c>
      <c r="F205" s="12" t="s">
        <v>358</v>
      </c>
      <c r="G205" s="58">
        <f t="shared" si="15"/>
        <v>2800000</v>
      </c>
      <c r="H205" s="59">
        <f>H207</f>
        <v>2800000</v>
      </c>
      <c r="I205" s="59">
        <f>I207</f>
        <v>0</v>
      </c>
      <c r="J205" s="59">
        <f>J207</f>
        <v>0</v>
      </c>
    </row>
    <row r="206" spans="1:12" s="35" customFormat="1" ht="18" x14ac:dyDescent="0.25">
      <c r="A206" s="24"/>
      <c r="B206" s="24"/>
      <c r="C206" s="24"/>
      <c r="D206" s="19"/>
      <c r="E206" s="14" t="s">
        <v>2</v>
      </c>
      <c r="F206" s="14"/>
      <c r="G206" s="58">
        <f t="shared" si="15"/>
        <v>0</v>
      </c>
      <c r="H206" s="61"/>
      <c r="I206" s="61"/>
      <c r="J206" s="61"/>
    </row>
    <row r="207" spans="1:12" s="35" customFormat="1" ht="31.2" x14ac:dyDescent="0.25">
      <c r="A207" s="36" t="s">
        <v>85</v>
      </c>
      <c r="B207" s="24"/>
      <c r="C207" s="24"/>
      <c r="D207" s="15" t="s">
        <v>24</v>
      </c>
      <c r="E207" s="14"/>
      <c r="F207" s="14"/>
      <c r="G207" s="58">
        <f t="shared" si="15"/>
        <v>2800000</v>
      </c>
      <c r="H207" s="59">
        <f t="shared" ref="H207:J208" si="20">H208</f>
        <v>2800000</v>
      </c>
      <c r="I207" s="59">
        <f t="shared" si="20"/>
        <v>0</v>
      </c>
      <c r="J207" s="59">
        <f t="shared" si="20"/>
        <v>0</v>
      </c>
      <c r="L207" s="78"/>
    </row>
    <row r="208" spans="1:12" s="35" customFormat="1" ht="31.2" x14ac:dyDescent="0.25">
      <c r="A208" s="36" t="s">
        <v>86</v>
      </c>
      <c r="B208" s="24"/>
      <c r="C208" s="24"/>
      <c r="D208" s="15" t="s">
        <v>24</v>
      </c>
      <c r="E208" s="14"/>
      <c r="F208" s="14"/>
      <c r="G208" s="58">
        <f t="shared" si="15"/>
        <v>2800000</v>
      </c>
      <c r="H208" s="59">
        <f t="shared" si="20"/>
        <v>2800000</v>
      </c>
      <c r="I208" s="59">
        <f t="shared" si="20"/>
        <v>0</v>
      </c>
      <c r="J208" s="59">
        <f t="shared" si="20"/>
        <v>0</v>
      </c>
    </row>
    <row r="209" spans="1:10" s="35" customFormat="1" ht="18" x14ac:dyDescent="0.25">
      <c r="A209" s="24" t="s">
        <v>297</v>
      </c>
      <c r="B209" s="24" t="s">
        <v>298</v>
      </c>
      <c r="C209" s="24" t="s">
        <v>299</v>
      </c>
      <c r="D209" s="19" t="s">
        <v>300</v>
      </c>
      <c r="E209" s="14"/>
      <c r="F209" s="14"/>
      <c r="G209" s="58">
        <f t="shared" si="15"/>
        <v>2800000</v>
      </c>
      <c r="H209" s="61">
        <v>2800000</v>
      </c>
      <c r="I209" s="61"/>
      <c r="J209" s="61"/>
    </row>
    <row r="210" spans="1:10" s="35" customFormat="1" ht="69" customHeight="1" x14ac:dyDescent="0.25">
      <c r="A210" s="24"/>
      <c r="B210" s="24"/>
      <c r="C210" s="24"/>
      <c r="D210" s="19"/>
      <c r="E210" s="12" t="s">
        <v>393</v>
      </c>
      <c r="F210" s="12" t="s">
        <v>359</v>
      </c>
      <c r="G210" s="58">
        <f>G212</f>
        <v>2109400</v>
      </c>
      <c r="H210" s="58">
        <f>H212</f>
        <v>2109400</v>
      </c>
      <c r="I210" s="58">
        <f>I212</f>
        <v>0</v>
      </c>
      <c r="J210" s="58">
        <f>J212</f>
        <v>0</v>
      </c>
    </row>
    <row r="211" spans="1:10" s="35" customFormat="1" ht="17.399999999999999" x14ac:dyDescent="0.25">
      <c r="A211" s="24"/>
      <c r="B211" s="24"/>
      <c r="C211" s="24"/>
      <c r="D211" s="19"/>
      <c r="E211" s="14" t="s">
        <v>2</v>
      </c>
      <c r="F211" s="14"/>
      <c r="G211" s="58">
        <f>H211+I211</f>
        <v>0</v>
      </c>
      <c r="H211" s="59"/>
      <c r="I211" s="59"/>
      <c r="J211" s="59"/>
    </row>
    <row r="212" spans="1:10" s="35" customFormat="1" ht="64.5" customHeight="1" x14ac:dyDescent="0.25">
      <c r="A212" s="36" t="s">
        <v>106</v>
      </c>
      <c r="B212" s="24"/>
      <c r="C212" s="24"/>
      <c r="D212" s="15" t="s">
        <v>303</v>
      </c>
      <c r="E212" s="21"/>
      <c r="F212" s="21"/>
      <c r="G212" s="58">
        <f>G213</f>
        <v>2109400</v>
      </c>
      <c r="H212" s="58">
        <f>H213</f>
        <v>2109400</v>
      </c>
      <c r="I212" s="59"/>
      <c r="J212" s="59"/>
    </row>
    <row r="213" spans="1:10" s="46" customFormat="1" ht="74.25" customHeight="1" x14ac:dyDescent="0.25">
      <c r="A213" s="36" t="s">
        <v>80</v>
      </c>
      <c r="B213" s="24"/>
      <c r="C213" s="24"/>
      <c r="D213" s="15" t="s">
        <v>303</v>
      </c>
      <c r="E213" s="21"/>
      <c r="F213" s="21"/>
      <c r="G213" s="58">
        <f>G214</f>
        <v>2109400</v>
      </c>
      <c r="H213" s="58">
        <f>H214</f>
        <v>2109400</v>
      </c>
      <c r="I213" s="58">
        <f>I214</f>
        <v>0</v>
      </c>
      <c r="J213" s="58">
        <f>J214</f>
        <v>0</v>
      </c>
    </row>
    <row r="214" spans="1:10" s="35" customFormat="1" ht="18" x14ac:dyDescent="0.25">
      <c r="A214" s="24" t="s">
        <v>316</v>
      </c>
      <c r="B214" s="24" t="s">
        <v>91</v>
      </c>
      <c r="C214" s="24" t="s">
        <v>4</v>
      </c>
      <c r="D214" s="19" t="s">
        <v>290</v>
      </c>
      <c r="E214" s="14"/>
      <c r="F214" s="14"/>
      <c r="G214" s="58">
        <f t="shared" ref="G214:G219" si="21">H214+I214</f>
        <v>2109400</v>
      </c>
      <c r="H214" s="61">
        <v>2109400</v>
      </c>
      <c r="I214" s="61"/>
      <c r="J214" s="61"/>
    </row>
    <row r="215" spans="1:10" s="35" customFormat="1" ht="49.5" customHeight="1" x14ac:dyDescent="0.25">
      <c r="A215" s="24"/>
      <c r="B215" s="24"/>
      <c r="C215" s="24"/>
      <c r="D215" s="11"/>
      <c r="E215" s="20" t="s">
        <v>331</v>
      </c>
      <c r="F215" s="12" t="s">
        <v>363</v>
      </c>
      <c r="G215" s="58">
        <f t="shared" si="21"/>
        <v>3647800</v>
      </c>
      <c r="H215" s="59">
        <f>H217</f>
        <v>3647800</v>
      </c>
      <c r="I215" s="59">
        <f>I217</f>
        <v>0</v>
      </c>
      <c r="J215" s="59">
        <f>J217</f>
        <v>0</v>
      </c>
    </row>
    <row r="216" spans="1:10" s="35" customFormat="1" ht="17.399999999999999" x14ac:dyDescent="0.25">
      <c r="A216" s="24"/>
      <c r="B216" s="24"/>
      <c r="C216" s="24"/>
      <c r="D216" s="11"/>
      <c r="E216" s="14" t="s">
        <v>2</v>
      </c>
      <c r="F216" s="14"/>
      <c r="G216" s="58">
        <f t="shared" si="21"/>
        <v>0</v>
      </c>
      <c r="H216" s="59"/>
      <c r="I216" s="59"/>
      <c r="J216" s="59"/>
    </row>
    <row r="217" spans="1:10" s="35" customFormat="1" ht="31.2" x14ac:dyDescent="0.25">
      <c r="A217" s="36" t="s">
        <v>258</v>
      </c>
      <c r="B217" s="36"/>
      <c r="C217" s="36"/>
      <c r="D217" s="15" t="s">
        <v>261</v>
      </c>
      <c r="E217" s="20"/>
      <c r="F217" s="20"/>
      <c r="G217" s="58">
        <f t="shared" si="21"/>
        <v>3647800</v>
      </c>
      <c r="H217" s="59">
        <f t="shared" ref="H217:J218" si="22">H218</f>
        <v>3647800</v>
      </c>
      <c r="I217" s="59">
        <f t="shared" si="22"/>
        <v>0</v>
      </c>
      <c r="J217" s="59">
        <f t="shared" si="22"/>
        <v>0</v>
      </c>
    </row>
    <row r="218" spans="1:10" s="35" customFormat="1" ht="31.2" x14ac:dyDescent="0.25">
      <c r="A218" s="36" t="s">
        <v>259</v>
      </c>
      <c r="B218" s="36"/>
      <c r="C218" s="36"/>
      <c r="D218" s="15" t="s">
        <v>261</v>
      </c>
      <c r="E218" s="20"/>
      <c r="F218" s="20"/>
      <c r="G218" s="58">
        <f t="shared" si="21"/>
        <v>3647800</v>
      </c>
      <c r="H218" s="59">
        <f t="shared" si="22"/>
        <v>3647800</v>
      </c>
      <c r="I218" s="59">
        <f t="shared" si="22"/>
        <v>0</v>
      </c>
      <c r="J218" s="59">
        <f t="shared" si="22"/>
        <v>0</v>
      </c>
    </row>
    <row r="219" spans="1:10" s="35" customFormat="1" ht="18" x14ac:dyDescent="0.25">
      <c r="A219" s="24" t="s">
        <v>281</v>
      </c>
      <c r="B219" s="24" t="s">
        <v>130</v>
      </c>
      <c r="C219" s="24" t="s">
        <v>15</v>
      </c>
      <c r="D219" s="19" t="s">
        <v>129</v>
      </c>
      <c r="E219" s="14"/>
      <c r="F219" s="14"/>
      <c r="G219" s="58">
        <f t="shared" si="21"/>
        <v>3647800</v>
      </c>
      <c r="H219" s="61">
        <v>3647800</v>
      </c>
      <c r="I219" s="61"/>
      <c r="J219" s="61"/>
    </row>
    <row r="220" spans="1:10" s="42" customFormat="1" ht="108" customHeight="1" x14ac:dyDescent="0.25">
      <c r="A220" s="24"/>
      <c r="B220" s="24"/>
      <c r="C220" s="24"/>
      <c r="D220" s="77"/>
      <c r="E220" s="20" t="s">
        <v>374</v>
      </c>
      <c r="F220" s="12" t="s">
        <v>388</v>
      </c>
      <c r="G220" s="58">
        <f>G222</f>
        <v>11424600</v>
      </c>
      <c r="H220" s="58">
        <f>H222</f>
        <v>11424600</v>
      </c>
      <c r="I220" s="58">
        <f>I222</f>
        <v>0</v>
      </c>
      <c r="J220" s="58">
        <f>J222</f>
        <v>0</v>
      </c>
    </row>
    <row r="221" spans="1:10" s="39" customFormat="1" ht="18" x14ac:dyDescent="0.25">
      <c r="A221" s="43"/>
      <c r="B221" s="43"/>
      <c r="C221" s="43"/>
      <c r="D221" s="51"/>
      <c r="E221" s="38" t="s">
        <v>2</v>
      </c>
      <c r="F221" s="52"/>
      <c r="G221" s="66"/>
      <c r="H221" s="71"/>
      <c r="I221" s="71"/>
      <c r="J221" s="71"/>
    </row>
    <row r="222" spans="1:10" s="39" customFormat="1" ht="31.2" x14ac:dyDescent="0.25">
      <c r="A222" s="36" t="s">
        <v>30</v>
      </c>
      <c r="B222" s="50"/>
      <c r="C222" s="50"/>
      <c r="D222" s="15" t="s">
        <v>10</v>
      </c>
      <c r="E222" s="34"/>
      <c r="F222" s="34"/>
      <c r="G222" s="58">
        <f t="shared" ref="G222:J223" si="23">G223</f>
        <v>11424600</v>
      </c>
      <c r="H222" s="58">
        <f t="shared" si="23"/>
        <v>11424600</v>
      </c>
      <c r="I222" s="58">
        <f t="shared" si="23"/>
        <v>0</v>
      </c>
      <c r="J222" s="58">
        <f t="shared" si="23"/>
        <v>0</v>
      </c>
    </row>
    <row r="223" spans="1:10" s="39" customFormat="1" ht="31.2" x14ac:dyDescent="0.25">
      <c r="A223" s="36" t="s">
        <v>31</v>
      </c>
      <c r="B223" s="50"/>
      <c r="C223" s="50"/>
      <c r="D223" s="15" t="s">
        <v>10</v>
      </c>
      <c r="E223" s="34"/>
      <c r="F223" s="34"/>
      <c r="G223" s="58">
        <f>G224</f>
        <v>11424600</v>
      </c>
      <c r="H223" s="58">
        <f>H224</f>
        <v>11424600</v>
      </c>
      <c r="I223" s="58">
        <f t="shared" si="23"/>
        <v>0</v>
      </c>
      <c r="J223" s="58">
        <f t="shared" si="23"/>
        <v>0</v>
      </c>
    </row>
    <row r="224" spans="1:10" s="35" customFormat="1" ht="31.2" x14ac:dyDescent="0.25">
      <c r="A224" s="24" t="s">
        <v>301</v>
      </c>
      <c r="B224" s="24" t="s">
        <v>126</v>
      </c>
      <c r="C224" s="24" t="s">
        <v>12</v>
      </c>
      <c r="D224" s="19" t="s">
        <v>302</v>
      </c>
      <c r="E224" s="14"/>
      <c r="F224" s="14"/>
      <c r="G224" s="58">
        <f>H224+I224</f>
        <v>11424600</v>
      </c>
      <c r="H224" s="61">
        <v>11424600</v>
      </c>
      <c r="I224" s="61"/>
      <c r="J224" s="61"/>
    </row>
    <row r="225" spans="1:10" s="35" customFormat="1" ht="94.5" customHeight="1" x14ac:dyDescent="0.25">
      <c r="A225" s="50"/>
      <c r="B225" s="50"/>
      <c r="C225" s="50"/>
      <c r="D225" s="50"/>
      <c r="E225" s="12" t="s">
        <v>341</v>
      </c>
      <c r="F225" s="12" t="s">
        <v>360</v>
      </c>
      <c r="G225" s="58">
        <f>G227</f>
        <v>2182900</v>
      </c>
      <c r="H225" s="58">
        <f>H227</f>
        <v>2182900</v>
      </c>
      <c r="I225" s="58">
        <f>I227</f>
        <v>0</v>
      </c>
      <c r="J225" s="58">
        <f>J227</f>
        <v>0</v>
      </c>
    </row>
    <row r="226" spans="1:10" s="35" customFormat="1" ht="17.399999999999999" x14ac:dyDescent="0.25">
      <c r="A226" s="50"/>
      <c r="B226" s="50"/>
      <c r="C226" s="50"/>
      <c r="D226" s="50"/>
      <c r="E226" s="14" t="s">
        <v>2</v>
      </c>
      <c r="F226" s="12"/>
      <c r="G226" s="58"/>
      <c r="H226" s="58"/>
      <c r="I226" s="58"/>
      <c r="J226" s="58"/>
    </row>
    <row r="227" spans="1:10" s="35" customFormat="1" ht="31.2" x14ac:dyDescent="0.25">
      <c r="A227" s="36" t="s">
        <v>51</v>
      </c>
      <c r="B227" s="36"/>
      <c r="C227" s="36"/>
      <c r="D227" s="15" t="s">
        <v>11</v>
      </c>
      <c r="E227" s="14"/>
      <c r="F227" s="14"/>
      <c r="G227" s="58">
        <f>H227+I227</f>
        <v>2182900</v>
      </c>
      <c r="H227" s="70">
        <f>H228</f>
        <v>2182900</v>
      </c>
      <c r="I227" s="70">
        <f>I228</f>
        <v>0</v>
      </c>
      <c r="J227" s="70">
        <f>J228</f>
        <v>0</v>
      </c>
    </row>
    <row r="228" spans="1:10" s="35" customFormat="1" ht="31.2" x14ac:dyDescent="0.25">
      <c r="A228" s="36" t="s">
        <v>52</v>
      </c>
      <c r="B228" s="36"/>
      <c r="C228" s="36"/>
      <c r="D228" s="15" t="s">
        <v>11</v>
      </c>
      <c r="E228" s="14"/>
      <c r="F228" s="14"/>
      <c r="G228" s="70">
        <f>G229+G230</f>
        <v>2182900</v>
      </c>
      <c r="H228" s="70">
        <f>H229+H230</f>
        <v>2182900</v>
      </c>
      <c r="I228" s="70">
        <f>I229+I230</f>
        <v>0</v>
      </c>
      <c r="J228" s="70">
        <f>J229+J230</f>
        <v>0</v>
      </c>
    </row>
    <row r="229" spans="1:10" s="35" customFormat="1" ht="31.2" x14ac:dyDescent="0.25">
      <c r="A229" s="24" t="s">
        <v>125</v>
      </c>
      <c r="B229" s="24" t="s">
        <v>126</v>
      </c>
      <c r="C229" s="24" t="s">
        <v>12</v>
      </c>
      <c r="D229" s="19" t="s">
        <v>342</v>
      </c>
      <c r="E229" s="14"/>
      <c r="F229" s="14"/>
      <c r="G229" s="58">
        <f>H229+I229</f>
        <v>2112900</v>
      </c>
      <c r="H229" s="61">
        <v>2112900</v>
      </c>
      <c r="I229" s="61"/>
      <c r="J229" s="61"/>
    </row>
    <row r="230" spans="1:10" s="35" customFormat="1" ht="31.2" x14ac:dyDescent="0.25">
      <c r="A230" s="24" t="s">
        <v>127</v>
      </c>
      <c r="B230" s="24" t="s">
        <v>128</v>
      </c>
      <c r="C230" s="24" t="s">
        <v>12</v>
      </c>
      <c r="D230" s="19" t="s">
        <v>120</v>
      </c>
      <c r="E230" s="14"/>
      <c r="F230" s="14"/>
      <c r="G230" s="58">
        <f>H230+I230</f>
        <v>70000</v>
      </c>
      <c r="H230" s="61">
        <v>70000</v>
      </c>
      <c r="I230" s="61">
        <v>0</v>
      </c>
      <c r="J230" s="61">
        <v>0</v>
      </c>
    </row>
    <row r="231" spans="1:10" s="3" customFormat="1" ht="30" customHeight="1" x14ac:dyDescent="0.25">
      <c r="A231" s="12"/>
      <c r="B231" s="12"/>
      <c r="C231" s="12"/>
      <c r="D231" s="10" t="s">
        <v>191</v>
      </c>
      <c r="E231" s="12"/>
      <c r="F231" s="12"/>
      <c r="G231" s="70">
        <f>G10+G23+G29+G44+G50+G56+G61+G73+G90+G95+G100+G105+G134+G139+G147+G18+G154+G161+G167+G179+G190+G195+G200+G205+G210+G215+G220+G225</f>
        <v>5161328703</v>
      </c>
      <c r="H231" s="70">
        <f>H10+H23+H29+H44+H50+H56+H61+H73+H90+H95+H100+H105+H134+H139+H147+H18+H154+H161+H167+H179+H190+H195+H200+H205+H210+H215+H220+H225</f>
        <v>1291189004</v>
      </c>
      <c r="I231" s="70">
        <f>I10+I23+I29+I44+I50+I56+I61+I73+I90+I95+I100+I105+I134+I139+I147+I18+I154+I161+I167+I179+I190+I195+I200+I205+I210+I215+I220+I225</f>
        <v>3870139699</v>
      </c>
      <c r="J231" s="70">
        <f>J10+J23+J29+J44+J50+J56+J61+J73+J90+J95+J100+J105+J134+J139+J147+J18+J154+J161+J167+J179+J190+J195+J200+J205+J210+J215+J220+J225</f>
        <v>2463446431</v>
      </c>
    </row>
    <row r="233" spans="1:10" ht="40.5" customHeight="1" x14ac:dyDescent="0.4">
      <c r="A233" s="86" t="s">
        <v>391</v>
      </c>
      <c r="B233" s="86"/>
      <c r="C233" s="86"/>
      <c r="D233" s="86"/>
      <c r="E233" s="86"/>
      <c r="I233" s="92" t="s">
        <v>350</v>
      </c>
      <c r="J233" s="92"/>
    </row>
    <row r="234" spans="1:10" x14ac:dyDescent="0.25">
      <c r="A234" s="83" t="s">
        <v>390</v>
      </c>
    </row>
  </sheetData>
  <sheetProtection selectLockedCells="1" selectUnlockedCells="1"/>
  <mergeCells count="17">
    <mergeCell ref="I8:J8"/>
    <mergeCell ref="A233:E233"/>
    <mergeCell ref="I1:J1"/>
    <mergeCell ref="I2:J2"/>
    <mergeCell ref="I3:J3"/>
    <mergeCell ref="A4:J4"/>
    <mergeCell ref="A5:C5"/>
    <mergeCell ref="A6:C6"/>
    <mergeCell ref="I233:J233"/>
    <mergeCell ref="A8:A9"/>
    <mergeCell ref="H8:H9"/>
    <mergeCell ref="B8:B9"/>
    <mergeCell ref="C8:C9"/>
    <mergeCell ref="D8:D9"/>
    <mergeCell ref="E8:E9"/>
    <mergeCell ref="F8:F9"/>
    <mergeCell ref="G8:G9"/>
  </mergeCells>
  <printOptions horizontalCentered="1"/>
  <pageMargins left="0.56000000000000005" right="0.2" top="0.59055118110236227" bottom="1.1811023622047245" header="0" footer="0"/>
  <pageSetup paperSize="9" scale="48" firstPageNumber="0" orientation="landscape" r:id="rId1"/>
  <headerFooter differentFirst="1" alignWithMargins="0">
    <oddHeader>&amp;C&amp;14&amp;P</oddHeader>
  </headerFooter>
  <rowBreaks count="2" manualBreakCount="2">
    <brk id="189" max="9" man="1"/>
    <brk id="2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2022 </vt:lpstr>
      <vt:lpstr>'2022 '!Excel_BuiltIn_Print_Titles</vt:lpstr>
      <vt:lpstr>'2022 '!Z_96E2A35E_4A48_419F_9E38_8CEFA5D27C66_.wvu.PrintArea</vt:lpstr>
      <vt:lpstr>'2022 '!Z_96E2A35E_4A48_419F_9E38_8CEFA5D27C66_.wvu.PrintTitles</vt:lpstr>
      <vt:lpstr>'2022 '!Z_ABBD498D_3D2F_4E62_985A_EF1DC4D9DC47_.wvu.PrintArea</vt:lpstr>
      <vt:lpstr>'2022 '!Z_ABBD498D_3D2F_4E62_985A_EF1DC4D9DC47_.wvu.PrintTitles</vt:lpstr>
      <vt:lpstr>'2022 '!Z_E02D48B6_D0D9_4E6E_B70D_8E13580A6528_.wvu.PrintArea</vt:lpstr>
      <vt:lpstr>'2022 '!Z_E02D48B6_D0D9_4E6E_B70D_8E13580A6528_.wvu.PrintTitles</vt:lpstr>
      <vt:lpstr>'2022 '!Заголовки_для_печати</vt:lpstr>
      <vt:lpstr>'2022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Пользователь</cp:lastModifiedBy>
  <cp:lastPrinted>2021-12-15T15:05:31Z</cp:lastPrinted>
  <dcterms:created xsi:type="dcterms:W3CDTF">2017-12-18T15:55:26Z</dcterms:created>
  <dcterms:modified xsi:type="dcterms:W3CDTF">2021-12-20T09:01:30Z</dcterms:modified>
</cp:coreProperties>
</file>