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bookViews>
    <workbookView xWindow="5955" yWindow="-15" windowWidth="6000" windowHeight="6840"/>
  </bookViews>
  <sheets>
    <sheet name="2024 рік" sheetId="70" r:id="rId1"/>
  </sheets>
  <definedNames>
    <definedName name="_xlnm.Print_Titles" localSheetId="0">'2024 рік'!$87:$89</definedName>
    <definedName name="_xlnm.Print_Area" localSheetId="0">'2024 рік'!$A$1:$D$327</definedName>
    <definedName name="уточнение">#REF!</definedName>
  </definedNames>
  <calcPr calcId="145621"/>
</workbook>
</file>

<file path=xl/calcChain.xml><?xml version="1.0" encoding="utf-8"?>
<calcChain xmlns="http://schemas.openxmlformats.org/spreadsheetml/2006/main">
  <c r="D307" i="70" l="1"/>
  <c r="C307" i="70"/>
  <c r="D258" i="70"/>
  <c r="C258" i="70"/>
  <c r="D77" i="70"/>
  <c r="D227" i="70"/>
  <c r="C227" i="70"/>
  <c r="C207" i="70"/>
  <c r="D96" i="70"/>
  <c r="C96" i="70"/>
  <c r="C77" i="70"/>
  <c r="D43" i="70"/>
  <c r="C43" i="70"/>
  <c r="D68" i="70"/>
  <c r="D67" i="70" s="1"/>
  <c r="D311" i="70"/>
  <c r="C311" i="70"/>
  <c r="D284" i="70"/>
  <c r="C284" i="70"/>
  <c r="D207" i="70"/>
  <c r="D56" i="70"/>
  <c r="C56" i="70"/>
  <c r="D36" i="70"/>
  <c r="C36" i="70"/>
  <c r="C181" i="70"/>
  <c r="D318" i="70"/>
  <c r="C318" i="70"/>
  <c r="D272" i="70"/>
  <c r="C272" i="70"/>
  <c r="C160" i="70"/>
  <c r="D132" i="70"/>
  <c r="C132" i="70"/>
  <c r="C60" i="70"/>
  <c r="D314" i="70"/>
  <c r="C314" i="70"/>
  <c r="D304" i="70"/>
  <c r="C304" i="70"/>
  <c r="D299" i="70"/>
  <c r="C299" i="70"/>
  <c r="D278" i="70"/>
  <c r="C278" i="70"/>
  <c r="D266" i="70"/>
  <c r="C266" i="70"/>
  <c r="D250" i="70"/>
  <c r="C250" i="70"/>
  <c r="D224" i="70"/>
  <c r="C224" i="70"/>
  <c r="D201" i="70"/>
  <c r="C201" i="70"/>
  <c r="D198" i="70"/>
  <c r="C198" i="70"/>
  <c r="D192" i="70"/>
  <c r="C192" i="70"/>
  <c r="D189" i="70"/>
  <c r="C189" i="70"/>
  <c r="D185" i="70"/>
  <c r="C185" i="70"/>
  <c r="D181" i="70"/>
  <c r="D177" i="70"/>
  <c r="C177" i="70"/>
  <c r="D172" i="70"/>
  <c r="C172" i="70"/>
  <c r="D160" i="70"/>
  <c r="D152" i="70"/>
  <c r="C152" i="70"/>
  <c r="D120" i="70"/>
  <c r="C120" i="70"/>
  <c r="D91" i="70"/>
  <c r="C91" i="70"/>
  <c r="D81" i="70"/>
  <c r="C81" i="70"/>
  <c r="D75" i="70"/>
  <c r="C75" i="70"/>
  <c r="C68" i="70"/>
  <c r="C67" i="70" s="1"/>
  <c r="D65" i="70"/>
  <c r="C65" i="70"/>
  <c r="D62" i="70"/>
  <c r="C62" i="70"/>
  <c r="D60" i="70"/>
  <c r="D31" i="70"/>
  <c r="C31" i="70"/>
  <c r="D28" i="70"/>
  <c r="C28" i="70"/>
  <c r="D24" i="70"/>
  <c r="C24" i="70"/>
  <c r="D20" i="70"/>
  <c r="C20" i="70"/>
  <c r="D15" i="70"/>
  <c r="C15" i="70"/>
  <c r="D12" i="70"/>
  <c r="C12" i="70"/>
  <c r="D11" i="70" l="1"/>
  <c r="D176" i="70"/>
  <c r="D206" i="70" s="1"/>
  <c r="D222" i="70" s="1"/>
  <c r="C19" i="70"/>
  <c r="C85" i="70"/>
  <c r="D35" i="70"/>
  <c r="D34" i="70" s="1"/>
  <c r="C11" i="70"/>
  <c r="D19" i="70"/>
  <c r="D33" i="70" s="1"/>
  <c r="D324" i="70"/>
  <c r="C35" i="70"/>
  <c r="C34" i="70" s="1"/>
  <c r="C176" i="70"/>
  <c r="C206" i="70" s="1"/>
  <c r="C222" i="70" s="1"/>
  <c r="C324" i="70"/>
  <c r="D85" i="70"/>
  <c r="D58" i="70" l="1"/>
  <c r="C325" i="70"/>
  <c r="C33" i="70"/>
  <c r="C58" i="70" s="1"/>
  <c r="C86" i="70" s="1"/>
  <c r="D325" i="70"/>
  <c r="D86" i="70"/>
</calcChain>
</file>

<file path=xl/sharedStrings.xml><?xml version="1.0" encoding="utf-8"?>
<sst xmlns="http://schemas.openxmlformats.org/spreadsheetml/2006/main" count="529" uniqueCount="367">
  <si>
    <t>0100</t>
  </si>
  <si>
    <t>1000</t>
  </si>
  <si>
    <t>1070</t>
  </si>
  <si>
    <t>1120</t>
  </si>
  <si>
    <t>1130</t>
  </si>
  <si>
    <t>2000</t>
  </si>
  <si>
    <t>2010</t>
  </si>
  <si>
    <t>2050</t>
  </si>
  <si>
    <t>2060</t>
  </si>
  <si>
    <t>2070</t>
  </si>
  <si>
    <t>2090</t>
  </si>
  <si>
    <t>2130</t>
  </si>
  <si>
    <t>3000</t>
  </si>
  <si>
    <t>5051</t>
  </si>
  <si>
    <t>5053</t>
  </si>
  <si>
    <t>6000</t>
  </si>
  <si>
    <t>7300</t>
  </si>
  <si>
    <t>7310</t>
  </si>
  <si>
    <t>7400</t>
  </si>
  <si>
    <t>7500</t>
  </si>
  <si>
    <t>8420</t>
  </si>
  <si>
    <t>8100</t>
  </si>
  <si>
    <t>7600</t>
  </si>
  <si>
    <t>7630</t>
  </si>
  <si>
    <t>Дотації з державного бюджету місцевим бюджетам</t>
  </si>
  <si>
    <t>Інші дотації з місцевого бюджету</t>
  </si>
  <si>
    <t>Субвенції з державного бюджету місцевим бюджетам</t>
  </si>
  <si>
    <t>0150</t>
  </si>
  <si>
    <t>0180</t>
  </si>
  <si>
    <t>6083</t>
  </si>
  <si>
    <t>7366</t>
  </si>
  <si>
    <t>1110</t>
  </si>
  <si>
    <t>3121</t>
  </si>
  <si>
    <t>3171</t>
  </si>
  <si>
    <t>3241</t>
  </si>
  <si>
    <t>3242</t>
  </si>
  <si>
    <t xml:space="preserve">Транспорт та транспортна інфраструктура, </t>
  </si>
  <si>
    <t>дорожнє господарство, усього,</t>
  </si>
  <si>
    <t>7462</t>
  </si>
  <si>
    <t>7670</t>
  </si>
  <si>
    <t>8340</t>
  </si>
  <si>
    <t>Міжбюджетні трансферти, усього,</t>
  </si>
  <si>
    <t>9000</t>
  </si>
  <si>
    <t>4010</t>
  </si>
  <si>
    <t>4040</t>
  </si>
  <si>
    <t>4082</t>
  </si>
  <si>
    <t>8400</t>
  </si>
  <si>
    <t>8410</t>
  </si>
  <si>
    <t>6084</t>
  </si>
  <si>
    <t>Будівництво та регіональний розвиток, усього,</t>
  </si>
  <si>
    <t>7370</t>
  </si>
  <si>
    <t>7461</t>
  </si>
  <si>
    <t>7463</t>
  </si>
  <si>
    <t>7693</t>
  </si>
  <si>
    <t>8110</t>
  </si>
  <si>
    <t>9800</t>
  </si>
  <si>
    <t>9770</t>
  </si>
  <si>
    <t>9270</t>
  </si>
  <si>
    <t>7520</t>
  </si>
  <si>
    <t>Зв'язок, телекомунікації та інформатика, усього,</t>
  </si>
  <si>
    <t>7321</t>
  </si>
  <si>
    <t>7322</t>
  </si>
  <si>
    <t>7324</t>
  </si>
  <si>
    <t>7368</t>
  </si>
  <si>
    <t>2151</t>
  </si>
  <si>
    <t>2152</t>
  </si>
  <si>
    <t>2020</t>
  </si>
  <si>
    <t>7610</t>
  </si>
  <si>
    <t>8300</t>
  </si>
  <si>
    <t>3090</t>
  </si>
  <si>
    <t>3101</t>
  </si>
  <si>
    <t>3102</t>
  </si>
  <si>
    <t>3105</t>
  </si>
  <si>
    <t>3111</t>
  </si>
  <si>
    <t>3112</t>
  </si>
  <si>
    <t>3131</t>
  </si>
  <si>
    <t>3200</t>
  </si>
  <si>
    <t>4000</t>
  </si>
  <si>
    <t>4020</t>
  </si>
  <si>
    <t>4030</t>
  </si>
  <si>
    <t>4060</t>
  </si>
  <si>
    <t>5000</t>
  </si>
  <si>
    <t>5011</t>
  </si>
  <si>
    <t>5012</t>
  </si>
  <si>
    <t>5021</t>
  </si>
  <si>
    <t>5022</t>
  </si>
  <si>
    <t>5031</t>
  </si>
  <si>
    <t>5033</t>
  </si>
  <si>
    <t>5061</t>
  </si>
  <si>
    <t>5062</t>
  </si>
  <si>
    <t xml:space="preserve">     УС Ь О Г О     Д  О Х О Д І В</t>
  </si>
  <si>
    <t xml:space="preserve">В И Д А Т К И   </t>
  </si>
  <si>
    <t xml:space="preserve">     РАЗОМ ВИДАТКІВ ПО СПЕЦІАЛЬНОМУ ФОНДУ </t>
  </si>
  <si>
    <t>СОЦІАЛЬНО-КУЛЬТУРНА  СФЕРА 
ТА СОЦІАЛЬНИЙ  ЗАХИСТ  НАСЕЛЕННЯ</t>
  </si>
  <si>
    <t xml:space="preserve"> Д О Х О Д И</t>
  </si>
  <si>
    <t>Соціальний захист та соціальне</t>
  </si>
  <si>
    <t>у тому числі:</t>
  </si>
  <si>
    <t>РАЗОМ ПО СОЦІАЛЬНО-КУЛЬТУРНІЙ СФЕРІ ТА СОЦІАЛЬНОМУ ЗАХИСТУ НАСЕЛЕННЯ</t>
  </si>
  <si>
    <t>СПЕЦІАЛЬНИЙ ФОНД</t>
  </si>
  <si>
    <t>РАЗОМ  ДОХОДІВ</t>
  </si>
  <si>
    <t>РАЗОМ ДОХОДІВ ПО ЗАГАЛЬНОМУ ФОНДУ</t>
  </si>
  <si>
    <t>РАЗОМ ВИДАТКІВ ПО ЗАГАЛЬНОМУ ФОНДУ</t>
  </si>
  <si>
    <t>Від органів державного управління</t>
  </si>
  <si>
    <t xml:space="preserve">Власні надходження бюджетних установ </t>
  </si>
  <si>
    <t>забезпечення, усього,</t>
  </si>
  <si>
    <t>Державне управління, усього,</t>
  </si>
  <si>
    <t>Освіта, усього,</t>
  </si>
  <si>
    <t>Культура і мистецтво, усього,</t>
  </si>
  <si>
    <t>Засоби масової інформації, усього,</t>
  </si>
  <si>
    <t>Фізична культура і спорт, усього,</t>
  </si>
  <si>
    <t xml:space="preserve">    Усього видатків</t>
  </si>
  <si>
    <t xml:space="preserve">    У С Ь О Г О    В И Д А Т К І В</t>
  </si>
  <si>
    <t>ЗАГАЛЬНИЙ ФОНД</t>
  </si>
  <si>
    <t>грн</t>
  </si>
  <si>
    <t>ПОДАТКОВІ НАДХОДЖЕННЯ</t>
  </si>
  <si>
    <t>НЕПОДАТКОВІ НАДХОДЖЕННЯ</t>
  </si>
  <si>
    <t>ОФІЦІЙНІ ТРАНСФЕРТИ</t>
  </si>
  <si>
    <t>Податки на власність</t>
  </si>
  <si>
    <t>Інші неподаткові надходження</t>
  </si>
  <si>
    <t>Доходи від операцій з капіталом</t>
  </si>
  <si>
    <t>Інші податки та збори</t>
  </si>
  <si>
    <t>ДОХОДИ ВІД ОПЕРАЦІЙ З КАПІТАЛОМ</t>
  </si>
  <si>
    <t xml:space="preserve">РАЗОМ ДОХОДІВ ПО СПЕЦІАЛЬНОМУ ФОНДУ </t>
  </si>
  <si>
    <t>Житлово-комунальне господарство, усього,</t>
  </si>
  <si>
    <t xml:space="preserve">Доходи від власності та підприємницької діяльності  </t>
  </si>
  <si>
    <t>3133</t>
  </si>
  <si>
    <t>8240</t>
  </si>
  <si>
    <t>8200</t>
  </si>
  <si>
    <t>Громадський порядок та безпека, усього,</t>
  </si>
  <si>
    <t>9310</t>
  </si>
  <si>
    <t>9150</t>
  </si>
  <si>
    <t xml:space="preserve">Податки на доходи, податки на прибуток, податки на збільшення ринкової вартості  </t>
  </si>
  <si>
    <t>Податок та збір на доходи фізичних осіб</t>
  </si>
  <si>
    <t xml:space="preserve">Податок на прибуток підприємств  </t>
  </si>
  <si>
    <t xml:space="preserve">Рентна плата та плата за використання інших природних ресурсів </t>
  </si>
  <si>
    <t xml:space="preserve">Рентна плата за спеціальне використання води </t>
  </si>
  <si>
    <t xml:space="preserve">Плата за використання інших природних ресурсів  </t>
  </si>
  <si>
    <t xml:space="preserve">Плата за розміщення тимчасово вільних коштів місцевих бюджетів </t>
  </si>
  <si>
    <t>Інші надходження</t>
  </si>
  <si>
    <t xml:space="preserve">Адміністративні збори та платежі, доходи від некомерційної господарської діяльності </t>
  </si>
  <si>
    <t>Плата за надання адміністративних послуг</t>
  </si>
  <si>
    <t xml:space="preserve">Надходження від орендної плати за користування цілісним майновим комплексом та іншим державним майном  </t>
  </si>
  <si>
    <t xml:space="preserve">Інші неподаткові надходження  </t>
  </si>
  <si>
    <t xml:space="preserve">Надходження сум кредиторської та депонентської заборгованості підприємств, організацій та установ, щодо яких минув строк позовної давності </t>
  </si>
  <si>
    <t>Додаткова дотація з державного бюджету місцевим бюджетам на здійснення переданих з державного бюджету видатків з утримання закладів освіти та охорони здоров'я</t>
  </si>
  <si>
    <t>Субвенції з місцевих бюджетів іншим місцевим бюджетам</t>
  </si>
  <si>
    <t>Інші субвенції з місцевого бюджету</t>
  </si>
  <si>
    <t xml:space="preserve">Збір за забруднення навколишнього природного середовища  </t>
  </si>
  <si>
    <t xml:space="preserve">Надходження коштів від відшкодування втрат сільськогосподарського і лісогосподарського виробництва  </t>
  </si>
  <si>
    <t xml:space="preserve">Грошові стягнення за шкоду, заподіяну порушенням законодавства про охорону навколишнього природного середовища внаслідок господарської та іншої діяльності </t>
  </si>
  <si>
    <t>Субвенція з місцевого бюджету на фінансове забезпечення будівництва, реконструкції, ремонту і утримання автомобільних доріг загального користування місцевого значення, вулиць і доріг комунальної власності у населених пунктах</t>
  </si>
  <si>
    <t>Субвенція з місцевого бюджету на співфінансування інвестиційних проектів</t>
  </si>
  <si>
    <t>Організаційне, інформаційно-аналітичне та матеріально-технічне забезпечення діяльності обласної ради, районної ради, районної у місті ради (у разі її створення), міської, селищної, сільської рад</t>
  </si>
  <si>
    <t>Інша діяльність у сфері державного управління</t>
  </si>
  <si>
    <t>Підвищення кваліфікації, перепідготовка кадрів закладами післядипломної освіти</t>
  </si>
  <si>
    <t>Забезпечення діяльності інших закладів у сфері освіти</t>
  </si>
  <si>
    <t>Багатопрофільна стаціонарна медична допомога населенню</t>
  </si>
  <si>
    <t>Спеціалізована стаціонарна медична допомога населенню</t>
  </si>
  <si>
    <t>Медико-соціальний захист дітей-сиріт і дітей, позбавлених батьківського піклування</t>
  </si>
  <si>
    <t>Створення банків крові та її компонентів</t>
  </si>
  <si>
    <t>Екстрена та швидка медична допомога населенню</t>
  </si>
  <si>
    <t>Спеціалізована амбулаторно-поліклінічна допомога населенню</t>
  </si>
  <si>
    <t>Проведення належної медико-соціальної експертизи (МСЕК)</t>
  </si>
  <si>
    <t>Забезпечення діяльності інших закладів у сфері охорони здоров'я</t>
  </si>
  <si>
    <t>Інші програми та заходи у сфері охорони здоров'я</t>
  </si>
  <si>
    <t>Видатки на поховання учасників бойових дій та осіб з інвалідністю внаслідок війни</t>
  </si>
  <si>
    <t>Забезпечення соціальними послугами стаціонарного догляду з наданням місця для проживання дітей з вадами фізичного та розумового розвитку</t>
  </si>
  <si>
    <t>Забезпечення соціальними послугами стаціонарного догляду з наданням місця для проживання, всебічної підтримки, захисту та безпеки осіб, які не можуть вести самостійний спосіб життя через похилий вік, фізичні та розумові вади, психічні захворювання або інші хвороби</t>
  </si>
  <si>
    <t>Надання реабілітаційних послуг особам з інвалідністю та дітям з інвалідністю</t>
  </si>
  <si>
    <t>Утримання закладів, що надають соціальні послуги дітям, які опинились у складних життєвих обставинах, підтримка функціонування дитячих будинків сімейного типу та прийомних сімей</t>
  </si>
  <si>
    <t>Заходи державної політики з питань дітей та їх соціального захисту</t>
  </si>
  <si>
    <t>Здійснення заходів та реалізація проектів на виконання Державної цільової соціальної програми "Молодь України"</t>
  </si>
  <si>
    <t>Інші заходи та заклади молодіжної політики</t>
  </si>
  <si>
    <t>Компенсаційні виплати особам з інвалідністю на бензин, ремонт, технічне обслуговування автомобілів, мотоколясок і на транспортне обслуговування</t>
  </si>
  <si>
    <t>Забезпечення обробки інформації з нарахування та виплати допомог і компенсацій</t>
  </si>
  <si>
    <t>Забезпечення діяльності інших закладів у сфері соціального захисту і соціального забезпечення</t>
  </si>
  <si>
    <t>Інші заходи у сфері соціального захисту і соціального забезпечення</t>
  </si>
  <si>
    <t xml:space="preserve">Фінансова підтримка театрів </t>
  </si>
  <si>
    <t>Фінансова підтримка філармоній, художніх і музичних колективів, ансамблів, концертних та циркових організацій</t>
  </si>
  <si>
    <t>Забезпечення діяльності бібліотек</t>
  </si>
  <si>
    <t>Забезпечення діяльності музеїв і виставок</t>
  </si>
  <si>
    <t>Забезпечення діяльності палаців і будинків культури, клубів, центрів дозвілля та інших клубних закладів</t>
  </si>
  <si>
    <t>Інші заходи в галузі культури і мистецтва</t>
  </si>
  <si>
    <t>Проведення навчально-тренувальних зборів і змагань з олімпійських видів спорту</t>
  </si>
  <si>
    <t>Проведення навчально-тренувальних зборів і змагань з неолімпійських видів спорту</t>
  </si>
  <si>
    <t>Утримання центрів фізичної культури і спорту осіб з інвалідністю і реабілітаційних шкіл</t>
  </si>
  <si>
    <t>Проведення навчально-тренувальних зборів і змагань та заходів зі спорту осіб з інвалідністю</t>
  </si>
  <si>
    <t>Утримання та навчально-тренувальна робота комунальних дитячо-юнацьких спортивних шкіл</t>
  </si>
  <si>
    <t>Забезпечення підготовки спортсменів школами вищої спортивної майстерності</t>
  </si>
  <si>
    <t>Забезпечення діяльності місцевих центрів фізичного здоров'я населення "Спорт для всіх" та проведення фізкультурно-масових заходів серед населення регіону</t>
  </si>
  <si>
    <t>Підтримка спорту вищих досягнень та організацій, які здійснюють фізкультурно-спортивну діяльність в регіоні</t>
  </si>
  <si>
    <t>Фінансова підтримка засобів масової інформації</t>
  </si>
  <si>
    <t>Витрати, пов'язані з наданням та обслуговуванням пільгових довгострокових кредитів, наданих громадянам на будівництво/реконструкцію/придбання житла</t>
  </si>
  <si>
    <t>Реалізація інших заходів щодо соціально-економічного розвитку територій</t>
  </si>
  <si>
    <t>Утримання та розвиток автомобільних доріг та дорожньої інфраструктури за рахунок коштів місцевого бюджету</t>
  </si>
  <si>
    <t>Реалізація Національної програми інформатизації</t>
  </si>
  <si>
    <t>Сприяння розвитку малого та середнього підприємництва</t>
  </si>
  <si>
    <t>Реалізація програм і заходів в галузі зовнішньоекономічної діяльності</t>
  </si>
  <si>
    <t>Інші заходи, пов'язані з економічною діяльністю</t>
  </si>
  <si>
    <t>Заходи із запобігання та ліквідації надзвичайних ситуацій та наслідків стихійного лиха</t>
  </si>
  <si>
    <t>Субвенція з місцевого бюджету державному бюджету на виконання програм соціально-економічного розвитку регіонів</t>
  </si>
  <si>
    <t>Проектні, будівельно-ремонтні роботи, придбання житла та приміщень для розвитку сімейних та інших форм виховання, наближених до сімейних, та забезпечення житлом дітей-сиріт, дітей, позбавлених батьківського піклування, осіб з їх числа</t>
  </si>
  <si>
    <t>Будівництво об'єктів житлово-комунального господарства</t>
  </si>
  <si>
    <t>Будівництво освітніх установ та закладів</t>
  </si>
  <si>
    <t>Будівництво медичних установ та закладів</t>
  </si>
  <si>
    <t>Будівництво установ та закладів культури</t>
  </si>
  <si>
    <t>Реалізація проектів в рамках Надзвичайної кредитної програми для відновлення України</t>
  </si>
  <si>
    <t>Виконання інвестиційних проектів за рахунок субвенцій з інших бюджетів</t>
  </si>
  <si>
    <t>Утримання та розвиток автомобільних доріг та дорожньої інфраструктури за рахунок субвенції з державного бюджету</t>
  </si>
  <si>
    <t>Утримання та розвиток автомобільних доріг та дорожньої інфраструктури за рахунок трансфертів з інших місцевих бюджетів</t>
  </si>
  <si>
    <t>Внески до статутного капіталу суб'єктів господарювання</t>
  </si>
  <si>
    <t>Природоохоронні заходи за рахунок цільових фондів</t>
  </si>
  <si>
    <t>Частина чистого прибутку (доходу) комунальних унітарних підприємств та їх об'єднань, що вилучається до відповідного місцевого бюджету</t>
  </si>
  <si>
    <t>Екологічний податок</t>
  </si>
  <si>
    <t xml:space="preserve">Доходи від операцій з кредитування та надання гарантій  </t>
  </si>
  <si>
    <t>Субвенція з місцевого бюджету на здійснення переданих видатків у сфері освіти за рахунок коштів освітньої субвенції</t>
  </si>
  <si>
    <t>Інші програми та заходи у сфері освіти</t>
  </si>
  <si>
    <t>Податок з власників транспортних засобів та інших самохідних машин і механізмів</t>
  </si>
  <si>
    <t>Надання позашкільної освіти закладами позашкільної освіти, заходи із позашкільної роботи з дітьми</t>
  </si>
  <si>
    <t>Підготовка кадрів закладами вищої освіти</t>
  </si>
  <si>
    <t>Методичне забезпечення діяльності закладів освіти</t>
  </si>
  <si>
    <t>Інші заходи у сфері засобів масової інформації</t>
  </si>
  <si>
    <t>Заходи та роботи з територіальної оборони</t>
  </si>
  <si>
    <t xml:space="preserve">Інші програми та заходи,                                                                                               пов'язані з економічною діяльністю, усього,            </t>
  </si>
  <si>
    <t xml:space="preserve">Інші програми та заходи,                                                                                                                                 пов'язані з економічною діяльністю, усього, </t>
  </si>
  <si>
    <t>Субвенція з державного бюджету місцевим бюджетам на здійснення підтримки окремих закладів та заходів у системі охорони здоров'я</t>
  </si>
  <si>
    <t xml:space="preserve">Орендна плата за водні об'єкти (їх частини), що надаються в користування на умовах оренди Радою міністрів Автономної Республіки Крим, обласними, районними, Київською та Севастопольською міськими державними адміністраціями, місцевими радами </t>
  </si>
  <si>
    <t>у   тому числі:</t>
  </si>
  <si>
    <t>Транспорт та транспортна інфраструктура, дорожнє господарство, усього,</t>
  </si>
  <si>
    <t>Рентна плата за користування надрами загальнодержавного значення</t>
  </si>
  <si>
    <t>Субвенція з державного бюджету місцевим бюджетам на проектні, будівельно-ремонтні роботи, придбання житла та приміщень для розвитку сімейних та інших форм виховання, наближених до сімейних, підтримку малих групових будинків та забезпечення житлом дітей-сиріт, дітей, позбавлених батьківського піклування, осіб з їх числа</t>
  </si>
  <si>
    <t>1022</t>
  </si>
  <si>
    <t>1023</t>
  </si>
  <si>
    <t>1025</t>
  </si>
  <si>
    <t>1032</t>
  </si>
  <si>
    <t>1033</t>
  </si>
  <si>
    <t>1035</t>
  </si>
  <si>
    <t>1091</t>
  </si>
  <si>
    <t>1092</t>
  </si>
  <si>
    <t>1101</t>
  </si>
  <si>
    <t>1102</t>
  </si>
  <si>
    <t>1141</t>
  </si>
  <si>
    <t>1142</t>
  </si>
  <si>
    <t>Підготовка кадрів закладами професійної (професійно-технічної) освіти та іншими закладами освіти за рахунок коштів місцевого бюджету</t>
  </si>
  <si>
    <t>Підготовка кадрів закладами професійної (професійно-технічної) освіти та іншими закладами освіти за рахунок освітньої субвенції</t>
  </si>
  <si>
    <t>Підготовка кадрів закладами фахової передвищої освіти за рахунок коштів місцевого бюджету</t>
  </si>
  <si>
    <t>Підготовка кадрів закладами фахової передвищої освіти за рахунок освітньої субвенції</t>
  </si>
  <si>
    <t>Утримання та забезпечення діяльності центрів соціальних служб</t>
  </si>
  <si>
    <t>Фінансова підтримка регіональних всеукраїнських об'єднань фізкультурно-спортивної спрямованості для проведення навчально-тренувальної та спортивної роботи</t>
  </si>
  <si>
    <t>Фінансова підтримка на утримання місцевих осередків (рад) всеукраїнських об'єднань фізкультурно-спортивної спрямованості</t>
  </si>
  <si>
    <t>8710</t>
  </si>
  <si>
    <t>Резервний фонд місцевого бюджету</t>
  </si>
  <si>
    <t>Субвенція з місцевого бюджету на проектні, будівельно-ремонтні роботи, придбання житла та приміщень для розвитку сімейних та інших форм виховання, наближених до сімейних, підтримку малих групових будинків та забезпечення житлом дітей-сиріт, дітей, позбавлених батьківського піклування, осіб з їх числа за рахунок відповідної субвенції з державного бюджету</t>
  </si>
  <si>
    <t>7680</t>
  </si>
  <si>
    <t>Членські внески до асоціацій органів місцевого самоврядування</t>
  </si>
  <si>
    <t xml:space="preserve"> Охорона навколишнього природного середовища,</t>
  </si>
  <si>
    <t>КТПКВКМБ</t>
  </si>
  <si>
    <t>3140</t>
  </si>
  <si>
    <t>7330</t>
  </si>
  <si>
    <t>Оздоровлення та відпочинок дітей (крім заходів з оздоровлення дітей, що здійснюються за рахунок коштів на оздоровлення громадян, які постраждали внаслідок Чорнобильської катастрофи)</t>
  </si>
  <si>
    <t>Будівництво інших об'єктів комунальної власності</t>
  </si>
  <si>
    <t>6081</t>
  </si>
  <si>
    <t>Будівництво житла для окремих категорій населення відповідно до законодавства</t>
  </si>
  <si>
    <t>3122</t>
  </si>
  <si>
    <t>3123</t>
  </si>
  <si>
    <t>7381</t>
  </si>
  <si>
    <t>Надання загальної середньої освіти спеціальними закладами загальної середньої освіти для дітей, які потребують корекції фізичного та/або розумового розвитку, за рахунок коштів місцевого бюджету</t>
  </si>
  <si>
    <t>Надання загальної середньої освіти спеціалізованими закладами загальної середньої освіти за рахунок коштів місцевого бюджету</t>
  </si>
  <si>
    <t>Надання загальної середньої освіти навчально-реабілітаційними центрами для дітей з особливими освітніми потребами, зумовленими складними порушеннями розвитку, за рахунок коштів місцевого бюджету</t>
  </si>
  <si>
    <t>Надання загальної середньої освіти спеціальними закладами загальної середньої освіти для дітей, які потребують корекції фізичного та/або розумового розвитку, за рахунок освітньої субвенції</t>
  </si>
  <si>
    <t>Надання загальної середньої освіти спеціалізованими закладами загальної середньої освіти за рахунок освітньої субвенції</t>
  </si>
  <si>
    <t>Надання загальної середньої освіти навчально-реабілітаційними центрами для дітей з особливими освітніми потребами, зумовленими складними порушеннями розвитку, за рахунок освітньої субвенції</t>
  </si>
  <si>
    <t>Заходи державної політики із забезпечення рівних прав та можливостей жінок та чоловіків</t>
  </si>
  <si>
    <t>Заходи державної політики з питань сім'ї</t>
  </si>
  <si>
    <t>Захист населення і територій від надзвичайних ситуацій, усього,</t>
  </si>
  <si>
    <t>Реалізація проектів в рамках Програми з відновлення України</t>
  </si>
  <si>
    <t>3191</t>
  </si>
  <si>
    <t>6013</t>
  </si>
  <si>
    <t>7350</t>
  </si>
  <si>
    <t>9518</t>
  </si>
  <si>
    <t>6016</t>
  </si>
  <si>
    <t>Додаткова дотація з державного бюджету місцевим бюджетам на компенсацію комунальним закладам, державним закладам освіти, що передані на фінансування з місцевих бюджетів, та закладам спільної власності територіальних громад області та району, що перебувають в управлінні обласних та районних рад</t>
  </si>
  <si>
    <t>Субвенція з державного бюджету місцевим бюджетам на виконання окремих заходів з реалізації соціального проекту "Активні парки - локації здорової України"</t>
  </si>
  <si>
    <t>Субвенція з державного бюджету місцевим бюджетам на реалізацію проектів в рамках Надзвичайної кредитної програми для відновлення України</t>
  </si>
  <si>
    <r>
      <t>Охорона здоров</t>
    </r>
    <r>
      <rPr>
        <b/>
        <sz val="30"/>
        <rFont val="Arial"/>
        <family val="2"/>
        <charset val="204"/>
      </rPr>
      <t>’</t>
    </r>
    <r>
      <rPr>
        <b/>
        <sz val="30"/>
        <rFont val="Times New Roman"/>
        <family val="1"/>
        <charset val="204"/>
      </rPr>
      <t>я, усього,</t>
    </r>
  </si>
  <si>
    <t>Інші видатки на соціальний захист ветеранів війни та праці</t>
  </si>
  <si>
    <t>Забезпечення діяльності водопровідно-каналізаційного господарства</t>
  </si>
  <si>
    <t>Розроблення схем планування та забудови територій (містобудівної документації)</t>
  </si>
  <si>
    <t>Субвенція з місцевого бюджету на виконання окремих заходів з реалізації соціального проекту "Активні парки - локації здорової України" за рахунок відповідної субвенції з державного бюджету</t>
  </si>
  <si>
    <t>Впровадження засобів обліку витрат та регулювання споживання води та теплової енергії</t>
  </si>
  <si>
    <t>Субвенція з державного бюджету місцевим бюджетам на реалізацію проектів в рамках Програми з відновлення України</t>
  </si>
  <si>
    <t>7384</t>
  </si>
  <si>
    <t>Реалізація проектів і заходів за рахунок залишку коштів спеціального фонду державного бюджету, що утворилися станом на 01 січня 2023 року, джерелом формування яких були кредити (позики) від Європейського інвестиційного банку</t>
  </si>
  <si>
    <t xml:space="preserve">Кошти від відчуження майна, що належить Автономній Республіці Крим та майна, що перебуває в комунальній власності  </t>
  </si>
  <si>
    <t>Уточнений бюджет на 2024 рік</t>
  </si>
  <si>
    <t>8724</t>
  </si>
  <si>
    <t>Заходи із запобігання та ліквідації наслідків надзвичайної ситуації у будівлі закладу освіти за рахунок коштів резервного фонду місцевого бюджету</t>
  </si>
  <si>
    <t>1291</t>
  </si>
  <si>
    <t>1292</t>
  </si>
  <si>
    <t>Співфінансування заходів, що реалізуються за рахунок залишку коштів за освітньою субвенцією на кінець бюджетного періоду, що мають цільове призначення, виділених відповідно до рішень Кабінету Міністрів України у попередніх бюджетних періодах (за спеціальним фондом державного бюджету)</t>
  </si>
  <si>
    <t>Реалізація заходів за рахунок залишку коштів за освітньою субвенцією на кінець бюджетного періоду, що мають цільове призначення, виділених відповідно до рішень Кабінету Міністрів України у попередніх бюджетних періодах (за спеціальним фондом державного бюджету)</t>
  </si>
  <si>
    <t>Фінансова підтримка театрів</t>
  </si>
  <si>
    <t>8775</t>
  </si>
  <si>
    <t>Інші заходи за рахунок коштів резервного фонду місцевого бюджету</t>
  </si>
  <si>
    <t>9320</t>
  </si>
  <si>
    <t>Субвенція з місцевого бюджету за рахунок залишку коштів освітньої субвенції, що утворився на початок бюджетного періоду</t>
  </si>
  <si>
    <t>1094</t>
  </si>
  <si>
    <t>1104</t>
  </si>
  <si>
    <t>1221</t>
  </si>
  <si>
    <t>3192</t>
  </si>
  <si>
    <t>9330</t>
  </si>
  <si>
    <t>1222</t>
  </si>
  <si>
    <t>7323</t>
  </si>
  <si>
    <t>9750</t>
  </si>
  <si>
    <t>ККД</t>
  </si>
  <si>
    <t>Субвенція з державного бюджету місцевим бюджетам на створення навчально-практичних центрів сучасної професійної (професійно-технічної) освіти</t>
  </si>
  <si>
    <t>Освітня субвенція з державного бюджету місцевим бюджетам</t>
  </si>
  <si>
    <t>Субвенція з державного бюджету місцевим бюджетам на надання державної підтримки особам з особливими освітніми потребами</t>
  </si>
  <si>
    <t>Підготовка кадрів закладами професійної (професійно-технічної) освіти та іншими закладами освіти за рахунок залишку коштів за освітньою субвенцією на кінець бюджетного періоду (крім залишку коштів, що мають цільове призначення, виділених відповідно до рішень Кабінету Міністрів України у попередніх бюджетних періодах)</t>
  </si>
  <si>
    <t>Підготовка кадрів закладами фахової передвищої освіти за рахунок залишку коштів за освітньою субвенцією на кінець бюджетного періоду (крім залишку коштів, що мають цільове призначення, виділених відповідно до рішень Кабінету Міністрів України у попередніх бюджетних періодах)</t>
  </si>
  <si>
    <t>Співфінансування заходів, що реалізуються за рахунок субвенції з державного бюджету місцевим бюджетам на створення навчально-практичних центрів сучасної професійної (професійно-технічної) освіти</t>
  </si>
  <si>
    <t>Надання фінансової підтримки громадським об'єднанням ветеранів і осіб з інвалідністю, діяльність яких має соціальну спрямованість</t>
  </si>
  <si>
    <t>Субвенція з місцевого бюджету на надання державної підтримки особам з особливими освітніми потребами за рахунок відповідної субвенції з державного бюджету</t>
  </si>
  <si>
    <t>Виконання заходів щодо створення навчально-практичних центрів сучасної професійної (професійно-технічної) освіти за рахунок субвенції з державного бюджету місцевим бюджетам</t>
  </si>
  <si>
    <t>Будівництво установ та закладів соціальної сфери</t>
  </si>
  <si>
    <t xml:space="preserve">Надходження коштів від Державного фонду дорогоцінних металів і дорогоцінного каміння </t>
  </si>
  <si>
    <t>Субвенція з державного бюджету місцевим бюджетам на придбання шкільних автобусів</t>
  </si>
  <si>
    <t>1182</t>
  </si>
  <si>
    <t>9241</t>
  </si>
  <si>
    <t>9242</t>
  </si>
  <si>
    <t>9243</t>
  </si>
  <si>
    <t>9350</t>
  </si>
  <si>
    <t>1181</t>
  </si>
  <si>
    <t>1251</t>
  </si>
  <si>
    <t>1252</t>
  </si>
  <si>
    <t>7386</t>
  </si>
  <si>
    <t>Додаткова дотація з державного бюджету місцевим бюджетам на здійснення повноважень органів місцевого самоврядування на деокупованих, тимчасово окупованих та інших територіях України, що зазнали негативного впливу у зв'язку з повномасштабною збройною агресією Російської Федерації</t>
  </si>
  <si>
    <t>Субвенція з державного бюджету місцевим бюджетам на виплату грошової компенсації за належні для отримання жилі приміщення для внутрішньо переміщених осіб, які захищали незалежність, суверенітет та територіальну цілісність України і брали безпосередню участь в антитерористичній операції, забезпеченні її проведення, перебуваючи безпосередньо в районах антитерористичної операції у період її проведення, у здійсненні заходів із забезпечення національної безпеки і оборони, відсічі і стримування збройної агресії Російської Федерації у Донецькій та Луганській областях, забезпеченні їх здійснення, перебуваючи безпосередньо в районах та у період здійснення зазначених заходів, та визнані особами з інвалідністю внаслідок війни III групи відповідно до пунктів 11 - 14 частини другої статті 7 або учасниками бойових дій відповідно до пунктів 19 - 21 частини першої статті 6 Закону України "Про статус ветеранів війни, гарантії їх соціального захисту", та які потребують поліпшення житлових умов</t>
  </si>
  <si>
    <t>Субвенція з державного бюджету місцевим бюджетам на виплату грошової компенсації за належні для отримання жилі приміщення для сімей осіб, визначених пунктами 2 - 5 частини першої статті 10-1 Закону України "Про статус ветеранів війни, гарантії їх соціального захисту", для осіб з інвалідністю I - II групи, яка настала внаслідок поранення, контузії, каліцтва або захворювання, одержаних під час безпосередньої участі в антитерористичній операції, забезпеченні її проведення, здійсненні заходів із забезпечення національної безпеки і оборони, відсічі і стримування збройної агресії Російської Федерації у Донецькій та Луганській областях, забезпеченні їх здійснення, у заходах, необхідних для забезпечення оборони України, захисту безпеки населення та інтересів держави у зв'язку з військовою агресією Російської Федерації проти України, визначених пунктами 11 - 14 частини другої статті 7 Закону України "Про статус ветеранів війни, гарантії їх соціального захисту", та які потребують поліпшення житлових умов</t>
  </si>
  <si>
    <t>Субвенція з державного бюджету місцевим бюджетам на виплату грошової компенсації за належні для отримання жилі приміщення для сімей учасників бойових дій на території інших держав, визначених у абзаці першому пункту 1 статті 10 Закону України "Про статус ветеранів війни, гарантії їх соціального захисту", для осіб з інвалідністю I - II групи з числа учасників бойових дій на території інших держав, інвалідність яких настала внаслідок поранення, контузії, каліцтва або захворювання, пов'язаних з перебуванням у цих державах, визначених пунктом 7 частини другої статті 7 Закону України "Про статус ветеранів війни, гарантії їх соціального захисту", та які потребують поліпшення житлових умов</t>
  </si>
  <si>
    <t>Субвенція з державного бюджету місцевим бюджетам на забезпечення якісної, сучасної та доступної загальної середньої освіти "Нова українська школа"</t>
  </si>
  <si>
    <t>Виконання заходів, спрямованих на забезпечення якісної, сучасної та доступної загальної середньої освіти "Нова українська школа" за рахунок субвенції з державного бюджету місцевим бюджетам</t>
  </si>
  <si>
    <t>Субвенція з місцевого бюджету на виплату грошової компенсації за належні для отримання жилі приміщення для сімей осіб, визначених пунктами 2-5 частини першої статті 10-1 Закону України "Про статус ветеранів війни, гарантії їх соціального захисту", для осіб з інвалідністю I-II групи, яка настала внаслідок поранення, контузії, каліцтва або захворювання, одержаних під час безпосередньої участі в антитерористичній операції, забезпеченні її проведення, здійсненні заходів із забезпечення національної безпеки і оборони, відсічі і стримування збройної агресії Російської Федерації у Донецькій та Луганській областях, забезпеченні їх здійснення, у заходах, необхідних для забезпечення оборони України, захисту безпеки населення та інтересів держави у зв'язку з військовою агресією Російської Федерації проти України, визначених пунктами 11-14 частини другої статті 7 Закону України "Про статус ветеранів війни, гарантії їх соціального захисту", та які потребують поліпшення житлових умов за рахунок відповідної субвенції з державного бюджету</t>
  </si>
  <si>
    <t>Субвенція з місцевого бюджету на виплату грошової компенсації за належні для отримання жилі приміщення для внутрішньо переміщених осіб, які захищали незалежність, суверенітет та територіальну цілісність України і брали безпосередню участь в антитерористичній операції, забезпеченні її проведення, перебуваючи безпосередньо в районах антитерористичної операції у період її проведення, у здійсненні заходів із забезпечення національної безпеки і оборони, відсічі і стримування збройної агресії Російської Федерації у Донецькій та Луганській областях, забезпеченні їх здійснення, перебуваючи безпосередньо в районах та у період здійснення зазначених заходів, та визнані особами з інвалідністю внаслідок війни III групи відповідно до пунктів 11 - 14 частини другої статті 7 або учасниками бойових дій відповідно до пунктів 19 - 21 частини першої статті 6 Закону України "Про статус ветеранів війни, гарантії їх соціального захисту", та які потребують поліпшення житлових умов за рахунок відповідної субвенції з державного бюджету</t>
  </si>
  <si>
    <t>Субвенція з місцевого бюджету на виплату грошової компенсації за належні для отримання жилі приміщення для сімей учасників бойових дій на території інших держав, визначених у абзаці першому пункту 1 статті 10 Закону України "Про статус ветеранів війни, гарантії їх соціального захисту", для осіб з інвалідністю I-II групи з числа учасників бойових дій на території інших держав, інвалідність яких настала внаслідок поранення, контузії, каліцтва або захворювання, пов'язаних з перебуванням у цих державах, визначених пунктом 7 частини другої статті 7 Закону України "Про статус ветеранів війни, гарантії їх соціального захисту", та які потребують поліпшення житлових умов за рахунок відповідної субвенції з державного бюджету</t>
  </si>
  <si>
    <t>Субвенція з місцевого бюджету на забезпечення якісної, сучасної та доступної загальної середньої освіти "Нова українська школа" за рахунок відповідної субвенції з державного бюджету</t>
  </si>
  <si>
    <t>Співфінансування заходів, що реалізуються за рахунок субвенції з державного бюджету місцевим бюджетам на забезпечення якісної, сучасної та доступної загальної середньої освіти "Нова українська школа"</t>
  </si>
  <si>
    <t>Співфінансування заходів, що реалізуються за рахунок субвенції з державного бюджету місцевим бюджетам на придбання шкільних автобусів</t>
  </si>
  <si>
    <t>Виконання заходів щодо придбання шкільних автобусів за рахунок субвенції з державного бюджету місцевим бюджетам</t>
  </si>
  <si>
    <t>Виконання робіт з реконструкції будівлі головного корпусу КП "Криворізька міська клінічна лікарня № 2" Криворізької міської ради за адресою: Дніпропетровська область, м. Кривий Ріг, майдан 30-річчя Перемоги, 2</t>
  </si>
  <si>
    <t>Громадський порядок та безпека</t>
  </si>
  <si>
    <t>Додаток 1</t>
  </si>
  <si>
    <t>до рішення обласної ради</t>
  </si>
  <si>
    <t>ЗВІТ</t>
  </si>
  <si>
    <t>про виконання обласного бюджету за 2024 рік</t>
  </si>
  <si>
    <t>Виконано за 2024 рік</t>
  </si>
  <si>
    <t xml:space="preserve">Заступник голови обласної ради     </t>
  </si>
  <si>
    <t>І. КАШИРІН</t>
  </si>
  <si>
    <t>9245</t>
  </si>
  <si>
    <t>9380</t>
  </si>
  <si>
    <t>1403</t>
  </si>
  <si>
    <t>Субвенція з державного бюджету місцевим бюджетам на забезпечення діяльності фахівців із супроводу ветеранів війни та демобілізованих осіб та окремі заходи з підтримки осіб, які захищали незалежність, суверенітет та територіальну цілісність України</t>
  </si>
  <si>
    <t>Субвенція з державного бюджету місцевим бюджетам на забезпечення харчуванням учнів початкових класів закладів загальної середньої освіти</t>
  </si>
  <si>
    <t>Субвенція з місцевого бюджету на забезпечення діяльності фахівців із супроводу ветеранів війни та демобілізованих осіб та окремі заходи з підтримки осіб, які захищали незалежність, суверенітет та територіальну цілісність України, за рахунок відповідної субвенції з державного бюджету</t>
  </si>
  <si>
    <t>Субвенція з місцевого бюджету за рахунок залишку коштів субвенції на надання державної підтримки особам з особливими освітніми потребами, що утворився на початок бюджетного періоду</t>
  </si>
  <si>
    <t xml:space="preserve">Державне управління, усього, </t>
  </si>
  <si>
    <t>Забезпечення харчуванням учнів початкових класів закладів загальної середньої освіти за рахунок субвенції з державного бюджету місцевим бюджетам</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</si>
</sst>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_)"/>
  </numFmts>
  <fonts count="23" x14ac:knownFonts="1">
    <font>
      <sz val="12"/>
      <name val="Courier"/>
      <charset val="204"/>
    </font>
    <font>
      <b/>
      <sz val="18"/>
      <name val="Times New Roman"/>
      <family val="1"/>
      <charset val="204"/>
    </font>
    <font>
      <sz val="18"/>
      <name val="Times New Roman"/>
      <family val="1"/>
      <charset val="204"/>
    </font>
    <font>
      <sz val="18"/>
      <name val="Times New Roman"/>
      <family val="1"/>
    </font>
    <font>
      <sz val="24"/>
      <name val="Times New Roman"/>
      <family val="1"/>
      <charset val="204"/>
    </font>
    <font>
      <b/>
      <sz val="22"/>
      <name val="Times New Roman"/>
      <family val="1"/>
      <charset val="204"/>
    </font>
    <font>
      <sz val="22"/>
      <name val="Times New Roman"/>
      <family val="1"/>
      <charset val="204"/>
    </font>
    <font>
      <b/>
      <sz val="24"/>
      <name val="Times New Roman"/>
      <family val="1"/>
      <charset val="204"/>
    </font>
    <font>
      <b/>
      <sz val="30"/>
      <name val="Times New Roman"/>
      <family val="1"/>
      <charset val="204"/>
    </font>
    <font>
      <sz val="30"/>
      <name val="Times New Roman"/>
      <family val="1"/>
      <charset val="204"/>
    </font>
    <font>
      <b/>
      <sz val="30"/>
      <name val="Times New Roman"/>
      <family val="1"/>
    </font>
    <font>
      <sz val="30"/>
      <name val="Times New Roman"/>
      <family val="1"/>
    </font>
    <font>
      <b/>
      <sz val="30"/>
      <name val="Arial"/>
      <family val="2"/>
      <charset val="204"/>
    </font>
    <font>
      <b/>
      <sz val="40"/>
      <name val="Times New Roman"/>
      <family val="1"/>
      <charset val="204"/>
    </font>
    <font>
      <sz val="34"/>
      <name val="Times New Roman"/>
      <family val="1"/>
    </font>
    <font>
      <sz val="40"/>
      <name val="Times New Roman"/>
      <family val="1"/>
      <charset val="204"/>
    </font>
    <font>
      <sz val="28"/>
      <name val="Times New Roman"/>
      <family val="1"/>
    </font>
    <font>
      <sz val="26"/>
      <name val="Times New Roman"/>
      <family val="1"/>
    </font>
    <font>
      <sz val="27"/>
      <name val="Times New Roman"/>
      <family val="1"/>
      <charset val="204"/>
    </font>
    <font>
      <sz val="25"/>
      <name val="Times New Roman"/>
      <family val="1"/>
      <charset val="204"/>
    </font>
    <font>
      <sz val="32"/>
      <name val="Times New Roman"/>
      <family val="1"/>
    </font>
    <font>
      <sz val="30"/>
      <color theme="1"/>
      <name val="Times New Roman"/>
      <family val="1"/>
    </font>
    <font>
      <sz val="34"/>
      <name val="Times New Roman"/>
      <family val="1"/>
      <charset val="204"/>
    </font>
  </fonts>
  <fills count="2">
    <fill>
      <patternFill patternType="none"/>
    </fill>
    <fill>
      <patternFill patternType="gray125"/>
    </fill>
  </fills>
  <borders count="57">
    <border>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
      <left style="hair">
        <color indexed="64"/>
      </left>
      <right style="hair">
        <color indexed="64"/>
      </right>
      <top style="hair">
        <color indexed="64"/>
      </top>
      <bottom style="hair">
        <color indexed="64"/>
      </bottom>
      <diagonal/>
    </border>
    <border>
      <left/>
      <right style="thin">
        <color indexed="64"/>
      </right>
      <top/>
      <bottom/>
      <diagonal/>
    </border>
    <border>
      <left style="hair">
        <color indexed="64"/>
      </left>
      <right style="thin">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thin">
        <color indexed="64"/>
      </left>
      <right/>
      <top style="hair">
        <color indexed="64"/>
      </top>
      <bottom style="hair">
        <color indexed="64"/>
      </bottom>
      <diagonal/>
    </border>
    <border>
      <left style="thin">
        <color indexed="64"/>
      </left>
      <right style="hair">
        <color indexed="64"/>
      </right>
      <top style="hair">
        <color indexed="64"/>
      </top>
      <bottom/>
      <diagonal/>
    </border>
    <border>
      <left style="hair">
        <color indexed="64"/>
      </left>
      <right style="thin">
        <color indexed="64"/>
      </right>
      <top style="thin">
        <color indexed="64"/>
      </top>
      <bottom style="hair">
        <color indexed="64"/>
      </bottom>
      <diagonal/>
    </border>
    <border>
      <left style="hair">
        <color indexed="64"/>
      </left>
      <right style="thin">
        <color indexed="64"/>
      </right>
      <top/>
      <bottom style="hair">
        <color indexed="64"/>
      </bottom>
      <diagonal/>
    </border>
    <border>
      <left style="thin">
        <color indexed="64"/>
      </left>
      <right/>
      <top/>
      <bottom/>
      <diagonal/>
    </border>
    <border>
      <left style="hair">
        <color indexed="64"/>
      </left>
      <right style="hair">
        <color indexed="64"/>
      </right>
      <top style="hair">
        <color indexed="64"/>
      </top>
      <bottom/>
      <diagonal/>
    </border>
    <border>
      <left style="hair">
        <color indexed="64"/>
      </left>
      <right style="hair">
        <color indexed="64"/>
      </right>
      <top/>
      <bottom style="hair">
        <color indexed="64"/>
      </bottom>
      <diagonal/>
    </border>
    <border>
      <left style="hair">
        <color indexed="64"/>
      </left>
      <right/>
      <top style="hair">
        <color indexed="64"/>
      </top>
      <bottom style="hair">
        <color indexed="64"/>
      </bottom>
      <diagonal/>
    </border>
    <border>
      <left/>
      <right style="hair">
        <color indexed="64"/>
      </right>
      <top style="hair">
        <color indexed="64"/>
      </top>
      <bottom/>
      <diagonal/>
    </border>
    <border>
      <left/>
      <right style="hair">
        <color indexed="64"/>
      </right>
      <top/>
      <bottom style="hair">
        <color indexed="64"/>
      </bottom>
      <diagonal/>
    </border>
    <border>
      <left style="hair">
        <color indexed="64"/>
      </left>
      <right style="thin">
        <color indexed="64"/>
      </right>
      <top style="hair">
        <color indexed="64"/>
      </top>
      <bottom/>
      <diagonal/>
    </border>
    <border>
      <left style="thin">
        <color indexed="64"/>
      </left>
      <right style="hair">
        <color indexed="64"/>
      </right>
      <top/>
      <bottom style="hair">
        <color indexed="64"/>
      </bottom>
      <diagonal/>
    </border>
    <border>
      <left style="hair">
        <color indexed="64"/>
      </left>
      <right/>
      <top/>
      <bottom style="hair">
        <color indexed="64"/>
      </bottom>
      <diagonal/>
    </border>
    <border>
      <left style="hair">
        <color indexed="64"/>
      </left>
      <right/>
      <top style="hair">
        <color indexed="64"/>
      </top>
      <bottom/>
      <diagonal/>
    </border>
    <border>
      <left style="hair">
        <color indexed="64"/>
      </left>
      <right style="hair">
        <color indexed="64"/>
      </right>
      <top/>
      <bottom/>
      <diagonal/>
    </border>
    <border>
      <left/>
      <right style="thin">
        <color indexed="64"/>
      </right>
      <top style="hair">
        <color indexed="64"/>
      </top>
      <bottom style="hair">
        <color indexed="64"/>
      </bottom>
      <diagonal/>
    </border>
    <border>
      <left/>
      <right style="hair">
        <color indexed="64"/>
      </right>
      <top style="hair">
        <color indexed="64"/>
      </top>
      <bottom style="hair">
        <color indexed="64"/>
      </bottom>
      <diagonal/>
    </border>
    <border>
      <left style="thin">
        <color indexed="64"/>
      </left>
      <right style="thin">
        <color indexed="64"/>
      </right>
      <top style="hair">
        <color indexed="64"/>
      </top>
      <bottom/>
      <diagonal/>
    </border>
    <border>
      <left style="thin">
        <color indexed="64"/>
      </left>
      <right/>
      <top style="hair">
        <color indexed="64"/>
      </top>
      <bottom/>
      <diagonal/>
    </border>
    <border>
      <left style="thin">
        <color indexed="64"/>
      </left>
      <right style="thin">
        <color indexed="64"/>
      </right>
      <top/>
      <bottom style="hair">
        <color indexed="64"/>
      </bottom>
      <diagonal/>
    </border>
    <border>
      <left style="hair">
        <color indexed="64"/>
      </left>
      <right style="thin">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thin">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right style="hair">
        <color indexed="64"/>
      </right>
      <top/>
      <bottom/>
      <diagonal/>
    </border>
    <border>
      <left style="hair">
        <color indexed="64"/>
      </left>
      <right/>
      <top/>
      <bottom/>
      <diagonal/>
    </border>
    <border>
      <left/>
      <right style="hair">
        <color indexed="64"/>
      </right>
      <top style="hair">
        <color indexed="64"/>
      </top>
      <bottom style="thin">
        <color indexed="64"/>
      </bottom>
      <diagonal/>
    </border>
    <border>
      <left style="hair">
        <color indexed="64"/>
      </left>
      <right style="hair">
        <color indexed="64"/>
      </right>
      <top style="thin">
        <color indexed="64"/>
      </top>
      <bottom style="hair">
        <color indexed="64"/>
      </bottom>
      <diagonal/>
    </border>
    <border>
      <left style="thin">
        <color indexed="64"/>
      </left>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hair">
        <color indexed="64"/>
      </left>
      <right style="thin">
        <color indexed="64"/>
      </right>
      <top style="thin">
        <color indexed="64"/>
      </top>
      <bottom/>
      <diagonal/>
    </border>
    <border>
      <left style="hair">
        <color indexed="64"/>
      </left>
      <right/>
      <top style="thin">
        <color indexed="64"/>
      </top>
      <bottom/>
      <diagonal/>
    </border>
    <border>
      <left/>
      <right style="thin">
        <color indexed="64"/>
      </right>
      <top/>
      <bottom style="hair">
        <color indexed="64"/>
      </bottom>
      <diagonal/>
    </border>
    <border>
      <left style="thin">
        <color indexed="64"/>
      </left>
      <right style="hair">
        <color indexed="64"/>
      </right>
      <top/>
      <bottom/>
      <diagonal/>
    </border>
    <border>
      <left style="hair">
        <color indexed="64"/>
      </left>
      <right style="thin">
        <color indexed="64"/>
      </right>
      <top/>
      <bottom/>
      <diagonal/>
    </border>
    <border>
      <left/>
      <right style="thin">
        <color indexed="64"/>
      </right>
      <top style="hair">
        <color indexed="64"/>
      </top>
      <bottom/>
      <diagonal/>
    </border>
    <border>
      <left style="hair">
        <color indexed="64"/>
      </left>
      <right style="thin">
        <color indexed="64"/>
      </right>
      <top style="thin">
        <color indexed="64"/>
      </top>
      <bottom style="thin">
        <color indexed="64"/>
      </bottom>
      <diagonal/>
    </border>
    <border>
      <left/>
      <right/>
      <top/>
      <bottom style="hair">
        <color indexed="64"/>
      </bottom>
      <diagonal/>
    </border>
    <border>
      <left/>
      <right/>
      <top style="hair">
        <color indexed="64"/>
      </top>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s>
  <cellStyleXfs count="1">
    <xf numFmtId="0" fontId="0" fillId="0" borderId="0"/>
  </cellStyleXfs>
  <cellXfs count="237">
    <xf numFmtId="0" fontId="0" fillId="0" borderId="0" xfId="0"/>
    <xf numFmtId="0" fontId="2" fillId="0" borderId="0" xfId="0" applyFont="1" applyFill="1"/>
    <xf numFmtId="0" fontId="2" fillId="0" borderId="0" xfId="0" applyFont="1" applyFill="1" applyAlignment="1">
      <alignment horizontal="left"/>
    </xf>
    <xf numFmtId="0" fontId="1" fillId="0" borderId="0" xfId="0" applyFont="1" applyFill="1"/>
    <xf numFmtId="0" fontId="2" fillId="0" borderId="0" xfId="0" applyFont="1" applyFill="1" applyAlignment="1">
      <alignment wrapText="1"/>
    </xf>
    <xf numFmtId="3" fontId="2" fillId="0" borderId="0" xfId="0" applyNumberFormat="1" applyFont="1" applyFill="1"/>
    <xf numFmtId="0" fontId="2" fillId="0" borderId="0" xfId="0" applyFont="1" applyFill="1" applyBorder="1"/>
    <xf numFmtId="0" fontId="2" fillId="0" borderId="0" xfId="0" applyFont="1" applyFill="1" applyAlignment="1"/>
    <xf numFmtId="0" fontId="3" fillId="0" borderId="0" xfId="0" applyFont="1" applyFill="1"/>
    <xf numFmtId="0" fontId="3" fillId="0" borderId="0" xfId="0" applyFont="1" applyFill="1" applyAlignment="1">
      <alignment horizontal="left" wrapText="1" indent="2"/>
    </xf>
    <xf numFmtId="0" fontId="3" fillId="0" borderId="0" xfId="0" applyFont="1" applyFill="1" applyAlignment="1"/>
    <xf numFmtId="3" fontId="3" fillId="0" borderId="0" xfId="0" applyNumberFormat="1" applyFont="1" applyFill="1"/>
    <xf numFmtId="0" fontId="4" fillId="0" borderId="0" xfId="0" applyFont="1" applyFill="1"/>
    <xf numFmtId="0" fontId="6" fillId="0" borderId="0" xfId="0" applyFont="1" applyFill="1"/>
    <xf numFmtId="3" fontId="5" fillId="0" borderId="0" xfId="0" applyNumberFormat="1" applyFont="1" applyFill="1" applyAlignment="1">
      <alignment horizontal="right"/>
    </xf>
    <xf numFmtId="0" fontId="7" fillId="0" borderId="0" xfId="0" applyFont="1" applyFill="1" applyAlignment="1"/>
    <xf numFmtId="0" fontId="2" fillId="0" borderId="0" xfId="0" applyFont="1" applyFill="1" applyAlignment="1">
      <alignment horizontal="center"/>
    </xf>
    <xf numFmtId="2" fontId="6" fillId="0" borderId="0" xfId="0" applyNumberFormat="1" applyFont="1" applyFill="1" applyAlignment="1">
      <alignment horizontal="center"/>
    </xf>
    <xf numFmtId="3" fontId="2" fillId="0" borderId="0" xfId="0" applyNumberFormat="1" applyFont="1" applyFill="1" applyAlignment="1">
      <alignment horizontal="center"/>
    </xf>
    <xf numFmtId="2" fontId="2" fillId="0" borderId="0" xfId="0" applyNumberFormat="1" applyFont="1" applyFill="1" applyAlignment="1">
      <alignment horizontal="center"/>
    </xf>
    <xf numFmtId="3" fontId="2" fillId="0" borderId="0" xfId="0" applyNumberFormat="1" applyFont="1" applyFill="1" applyBorder="1" applyAlignment="1">
      <alignment horizontal="right"/>
    </xf>
    <xf numFmtId="0" fontId="10" fillId="0" borderId="2" xfId="0" applyFont="1" applyFill="1" applyBorder="1" applyAlignment="1" applyProtection="1">
      <alignment horizontal="left" vertical="center" wrapText="1"/>
    </xf>
    <xf numFmtId="0" fontId="11" fillId="0" borderId="2" xfId="0" applyFont="1" applyFill="1" applyBorder="1" applyAlignment="1" applyProtection="1">
      <alignment horizontal="left" vertical="center" wrapText="1" indent="1"/>
    </xf>
    <xf numFmtId="0" fontId="10" fillId="0" borderId="2" xfId="0" applyFont="1" applyFill="1" applyBorder="1" applyAlignment="1" applyProtection="1">
      <alignment horizontal="left" vertical="center"/>
    </xf>
    <xf numFmtId="0" fontId="11" fillId="0" borderId="2" xfId="0" applyFont="1" applyFill="1" applyBorder="1" applyAlignment="1">
      <alignment horizontal="left" vertical="center" wrapText="1" indent="1"/>
    </xf>
    <xf numFmtId="0" fontId="10" fillId="0" borderId="3" xfId="0" applyFont="1" applyFill="1" applyBorder="1" applyAlignment="1" applyProtection="1">
      <alignment horizontal="left" vertical="center" wrapText="1"/>
    </xf>
    <xf numFmtId="0" fontId="10" fillId="0" borderId="3" xfId="0" applyFont="1" applyFill="1" applyBorder="1" applyAlignment="1" applyProtection="1">
      <alignment vertical="center"/>
    </xf>
    <xf numFmtId="0" fontId="9" fillId="0" borderId="2" xfId="0" applyFont="1" applyFill="1" applyBorder="1" applyAlignment="1">
      <alignment horizontal="center" vertical="center"/>
    </xf>
    <xf numFmtId="0" fontId="9" fillId="0" borderId="2" xfId="0" applyFont="1" applyFill="1" applyBorder="1" applyAlignment="1" applyProtection="1">
      <alignment horizontal="left" vertical="center" wrapText="1" indent="1"/>
    </xf>
    <xf numFmtId="0" fontId="9" fillId="0" borderId="2" xfId="0" applyFont="1" applyFill="1" applyBorder="1" applyAlignment="1" applyProtection="1">
      <alignment horizontal="center" vertical="center"/>
    </xf>
    <xf numFmtId="0" fontId="9" fillId="0" borderId="2" xfId="0" applyFont="1" applyFill="1" applyBorder="1" applyAlignment="1" applyProtection="1">
      <alignment horizontal="left" vertical="center" indent="1"/>
    </xf>
    <xf numFmtId="0" fontId="8" fillId="0" borderId="3" xfId="0" applyFont="1" applyFill="1" applyBorder="1" applyAlignment="1">
      <alignment horizontal="left" vertical="center" wrapText="1"/>
    </xf>
    <xf numFmtId="0" fontId="8" fillId="0" borderId="2" xfId="0" applyFont="1" applyFill="1" applyBorder="1" applyAlignment="1" applyProtection="1">
      <alignment horizontal="center" vertical="center" wrapText="1"/>
    </xf>
    <xf numFmtId="0" fontId="9" fillId="0" borderId="2" xfId="0" applyFont="1" applyFill="1" applyBorder="1" applyAlignment="1" applyProtection="1">
      <alignment horizontal="center" vertical="center" wrapText="1"/>
    </xf>
    <xf numFmtId="0" fontId="8" fillId="0" borderId="3" xfId="0" applyFont="1" applyFill="1" applyBorder="1" applyAlignment="1" applyProtection="1">
      <alignment horizontal="left" vertical="center"/>
    </xf>
    <xf numFmtId="0" fontId="10" fillId="0" borderId="3" xfId="0" applyFont="1" applyFill="1" applyBorder="1" applyAlignment="1" applyProtection="1">
      <alignment horizontal="left" vertical="center"/>
    </xf>
    <xf numFmtId="0" fontId="10" fillId="0" borderId="2" xfId="0" applyFont="1" applyFill="1" applyBorder="1" applyAlignment="1" applyProtection="1">
      <alignment horizontal="center"/>
    </xf>
    <xf numFmtId="4" fontId="10" fillId="0" borderId="2" xfId="0" applyNumberFormat="1" applyFont="1" applyFill="1" applyBorder="1" applyAlignment="1" applyProtection="1">
      <alignment horizontal="right"/>
    </xf>
    <xf numFmtId="0" fontId="10" fillId="0" borderId="2" xfId="0" applyFont="1" applyFill="1" applyBorder="1" applyAlignment="1">
      <alignment horizontal="center"/>
    </xf>
    <xf numFmtId="0" fontId="11" fillId="0" borderId="2" xfId="0" applyFont="1" applyFill="1" applyBorder="1" applyAlignment="1" applyProtection="1">
      <alignment horizontal="center"/>
    </xf>
    <xf numFmtId="4" fontId="11" fillId="0" borderId="2" xfId="0" applyNumberFormat="1" applyFont="1" applyFill="1" applyBorder="1" applyAlignment="1" applyProtection="1">
      <alignment horizontal="right"/>
    </xf>
    <xf numFmtId="4" fontId="11" fillId="0" borderId="2" xfId="0" applyNumberFormat="1" applyFont="1" applyFill="1" applyBorder="1" applyAlignment="1">
      <alignment horizontal="right"/>
    </xf>
    <xf numFmtId="0" fontId="10" fillId="0" borderId="3" xfId="0" applyFont="1" applyFill="1" applyBorder="1" applyAlignment="1">
      <alignment horizontal="center" vertical="center"/>
    </xf>
    <xf numFmtId="4" fontId="10" fillId="0" borderId="3" xfId="0" applyNumberFormat="1" applyFont="1" applyFill="1" applyBorder="1" applyAlignment="1" applyProtection="1">
      <alignment horizontal="right" vertical="center"/>
    </xf>
    <xf numFmtId="4" fontId="10" fillId="0" borderId="1" xfId="0" applyNumberFormat="1" applyFont="1" applyFill="1" applyBorder="1" applyAlignment="1" applyProtection="1">
      <alignment horizontal="right"/>
    </xf>
    <xf numFmtId="4" fontId="10" fillId="0" borderId="3" xfId="0" applyNumberFormat="1" applyFont="1" applyFill="1" applyBorder="1" applyAlignment="1" applyProtection="1">
      <alignment horizontal="right"/>
    </xf>
    <xf numFmtId="49" fontId="11" fillId="0" borderId="2" xfId="0" applyNumberFormat="1" applyFont="1" applyFill="1" applyBorder="1" applyAlignment="1">
      <alignment horizontal="center"/>
    </xf>
    <xf numFmtId="49" fontId="10" fillId="0" borderId="2" xfId="0" applyNumberFormat="1" applyFont="1" applyFill="1" applyBorder="1" applyAlignment="1">
      <alignment horizontal="center"/>
    </xf>
    <xf numFmtId="49" fontId="10" fillId="0" borderId="3" xfId="0" applyNumberFormat="1" applyFont="1" applyFill="1" applyBorder="1" applyAlignment="1">
      <alignment horizontal="center"/>
    </xf>
    <xf numFmtId="0" fontId="10" fillId="0" borderId="3" xfId="0" applyFont="1" applyFill="1" applyBorder="1" applyAlignment="1">
      <alignment horizontal="center"/>
    </xf>
    <xf numFmtId="0" fontId="13" fillId="0" borderId="0" xfId="0" applyFont="1" applyFill="1" applyAlignment="1">
      <alignment wrapText="1"/>
    </xf>
    <xf numFmtId="0" fontId="15" fillId="0" borderId="0" xfId="0" applyFont="1" applyFill="1"/>
    <xf numFmtId="3" fontId="15" fillId="0" borderId="0" xfId="0" applyNumberFormat="1" applyFont="1" applyFill="1" applyAlignment="1">
      <alignment horizontal="right"/>
    </xf>
    <xf numFmtId="0" fontId="4" fillId="0" borderId="0" xfId="0" applyFont="1" applyFill="1" applyAlignment="1"/>
    <xf numFmtId="0" fontId="16" fillId="0" borderId="0" xfId="0" applyFont="1" applyFill="1" applyAlignment="1">
      <alignment horizontal="left"/>
    </xf>
    <xf numFmtId="0" fontId="16" fillId="0" borderId="0" xfId="0" applyFont="1" applyFill="1" applyAlignment="1"/>
    <xf numFmtId="2" fontId="13" fillId="0" borderId="0" xfId="0" applyNumberFormat="1" applyFont="1" applyFill="1" applyAlignment="1"/>
    <xf numFmtId="0" fontId="9" fillId="0" borderId="4" xfId="0" applyFont="1" applyFill="1" applyBorder="1" applyAlignment="1" applyProtection="1">
      <alignment horizontal="left" vertical="center" indent="1"/>
    </xf>
    <xf numFmtId="0" fontId="20" fillId="0" borderId="0" xfId="0" applyFont="1" applyFill="1" applyAlignment="1"/>
    <xf numFmtId="0" fontId="11" fillId="0" borderId="3" xfId="0" applyFont="1" applyFill="1" applyBorder="1" applyAlignment="1" applyProtection="1">
      <alignment horizontal="center"/>
    </xf>
    <xf numFmtId="0" fontId="11" fillId="0" borderId="3" xfId="0" applyFont="1" applyFill="1" applyBorder="1" applyAlignment="1">
      <alignment horizontal="center"/>
    </xf>
    <xf numFmtId="2" fontId="11" fillId="0" borderId="3" xfId="0" applyNumberFormat="1" applyFont="1" applyFill="1" applyBorder="1" applyAlignment="1" applyProtection="1">
      <alignment horizontal="center"/>
    </xf>
    <xf numFmtId="0" fontId="10" fillId="0" borderId="3" xfId="0" applyFont="1" applyFill="1" applyBorder="1" applyAlignment="1" applyProtection="1">
      <alignment horizontal="center"/>
    </xf>
    <xf numFmtId="0" fontId="10" fillId="0" borderId="3" xfId="0" applyFont="1" applyFill="1" applyBorder="1" applyAlignment="1" applyProtection="1">
      <alignment horizontal="center" vertical="center" wrapText="1"/>
    </xf>
    <xf numFmtId="0" fontId="10" fillId="0" borderId="3" xfId="0" applyFont="1" applyFill="1" applyBorder="1" applyAlignment="1">
      <alignment horizontal="justify" vertical="center" wrapText="1"/>
    </xf>
    <xf numFmtId="0" fontId="10" fillId="0" borderId="3" xfId="0" applyFont="1" applyFill="1" applyBorder="1" applyAlignment="1" applyProtection="1">
      <alignment vertical="center" wrapText="1"/>
    </xf>
    <xf numFmtId="3" fontId="10" fillId="0" borderId="3" xfId="0" applyNumberFormat="1" applyFont="1" applyFill="1" applyBorder="1" applyAlignment="1">
      <alignment horizontal="center" vertical="center" wrapText="1"/>
    </xf>
    <xf numFmtId="49" fontId="10" fillId="0" borderId="3" xfId="0" applyNumberFormat="1" applyFont="1" applyFill="1" applyBorder="1" applyAlignment="1" applyProtection="1">
      <alignment horizontal="center"/>
    </xf>
    <xf numFmtId="0" fontId="8" fillId="0" borderId="3" xfId="0" applyFont="1" applyFill="1" applyBorder="1" applyAlignment="1">
      <alignment horizontal="center" vertical="center" wrapText="1"/>
    </xf>
    <xf numFmtId="0" fontId="8" fillId="0" borderId="3" xfId="0" applyFont="1" applyFill="1" applyBorder="1" applyAlignment="1" applyProtection="1">
      <alignment horizontal="center" vertical="center" wrapText="1"/>
    </xf>
    <xf numFmtId="0" fontId="8" fillId="0" borderId="3" xfId="0" applyFont="1" applyFill="1" applyBorder="1" applyAlignment="1">
      <alignment horizontal="center" vertical="center"/>
    </xf>
    <xf numFmtId="4" fontId="10" fillId="0" borderId="0" xfId="0" applyNumberFormat="1" applyFont="1" applyFill="1" applyBorder="1" applyAlignment="1" applyProtection="1">
      <alignment horizontal="right"/>
    </xf>
    <xf numFmtId="0" fontId="8" fillId="0" borderId="6" xfId="0" applyFont="1" applyFill="1" applyBorder="1" applyAlignment="1" applyProtection="1">
      <alignment horizontal="center" vertical="center" wrapText="1"/>
    </xf>
    <xf numFmtId="0" fontId="8" fillId="0" borderId="5" xfId="0" applyFont="1" applyFill="1" applyBorder="1" applyAlignment="1" applyProtection="1">
      <alignment horizontal="center" vertical="center"/>
    </xf>
    <xf numFmtId="0" fontId="8" fillId="0" borderId="6" xfId="0" applyFont="1" applyFill="1" applyBorder="1" applyAlignment="1" applyProtection="1">
      <alignment horizontal="center" vertical="center"/>
    </xf>
    <xf numFmtId="4" fontId="11" fillId="0" borderId="8" xfId="0" applyNumberFormat="1" applyFont="1" applyFill="1" applyBorder="1" applyAlignment="1" applyProtection="1">
      <alignment horizontal="right"/>
    </xf>
    <xf numFmtId="4" fontId="11" fillId="0" borderId="8" xfId="0" applyNumberFormat="1" applyFont="1" applyFill="1" applyBorder="1" applyAlignment="1">
      <alignment horizontal="right"/>
    </xf>
    <xf numFmtId="0" fontId="11" fillId="0" borderId="10" xfId="0" applyFont="1" applyFill="1" applyBorder="1" applyAlignment="1" applyProtection="1">
      <alignment horizontal="left" vertical="center" wrapText="1" indent="1"/>
    </xf>
    <xf numFmtId="0" fontId="11" fillId="0" borderId="12" xfId="0" applyFont="1" applyFill="1" applyBorder="1" applyAlignment="1" applyProtection="1">
      <alignment horizontal="center"/>
    </xf>
    <xf numFmtId="4" fontId="11" fillId="0" borderId="9" xfId="0" applyNumberFormat="1" applyFont="1" applyFill="1" applyBorder="1" applyAlignment="1" applyProtection="1">
      <alignment horizontal="right"/>
    </xf>
    <xf numFmtId="4" fontId="11" fillId="0" borderId="15" xfId="0" applyNumberFormat="1" applyFont="1" applyFill="1" applyBorder="1" applyAlignment="1">
      <alignment horizontal="right"/>
    </xf>
    <xf numFmtId="4" fontId="11" fillId="0" borderId="18" xfId="0" applyNumberFormat="1" applyFont="1" applyFill="1" applyBorder="1" applyAlignment="1" applyProtection="1">
      <alignment horizontal="right"/>
    </xf>
    <xf numFmtId="4" fontId="11" fillId="0" borderId="19" xfId="0" applyNumberFormat="1" applyFont="1" applyFill="1" applyBorder="1" applyAlignment="1" applyProtection="1">
      <alignment horizontal="right"/>
    </xf>
    <xf numFmtId="4" fontId="11" fillId="0" borderId="7" xfId="0" applyNumberFormat="1" applyFont="1" applyFill="1" applyBorder="1" applyAlignment="1" applyProtection="1">
      <alignment horizontal="right"/>
    </xf>
    <xf numFmtId="4" fontId="11" fillId="0" borderId="7" xfId="0" applyNumberFormat="1" applyFont="1" applyFill="1" applyBorder="1" applyAlignment="1">
      <alignment horizontal="right"/>
    </xf>
    <xf numFmtId="0" fontId="11" fillId="0" borderId="16" xfId="0" applyFont="1" applyFill="1" applyBorder="1" applyAlignment="1" applyProtection="1">
      <alignment horizontal="center"/>
    </xf>
    <xf numFmtId="4" fontId="11" fillId="0" borderId="22" xfId="0" applyNumberFormat="1" applyFont="1" applyFill="1" applyBorder="1" applyAlignment="1" applyProtection="1">
      <alignment horizontal="right"/>
    </xf>
    <xf numFmtId="4" fontId="11" fillId="0" borderId="24" xfId="0" applyNumberFormat="1" applyFont="1" applyFill="1" applyBorder="1" applyAlignment="1" applyProtection="1">
      <alignment horizontal="right"/>
    </xf>
    <xf numFmtId="0" fontId="11" fillId="0" borderId="16" xfId="0" applyFont="1" applyFill="1" applyBorder="1" applyAlignment="1" applyProtection="1">
      <alignment horizontal="left" vertical="center" wrapText="1" indent="1"/>
    </xf>
    <xf numFmtId="0" fontId="11" fillId="0" borderId="7" xfId="0" applyFont="1" applyFill="1" applyBorder="1" applyAlignment="1" applyProtection="1">
      <alignment horizontal="center"/>
    </xf>
    <xf numFmtId="4" fontId="10" fillId="0" borderId="4" xfId="0" applyNumberFormat="1" applyFont="1" applyFill="1" applyBorder="1" applyAlignment="1" applyProtection="1">
      <alignment horizontal="right"/>
    </xf>
    <xf numFmtId="4" fontId="11" fillId="0" borderId="0" xfId="0" applyNumberFormat="1" applyFont="1" applyFill="1" applyBorder="1" applyAlignment="1" applyProtection="1">
      <alignment horizontal="right"/>
    </xf>
    <xf numFmtId="4" fontId="11" fillId="0" borderId="28" xfId="0" applyNumberFormat="1" applyFont="1" applyFill="1" applyBorder="1" applyAlignment="1" applyProtection="1">
      <alignment horizontal="right"/>
    </xf>
    <xf numFmtId="0" fontId="11" fillId="0" borderId="30" xfId="0" applyFont="1" applyFill="1" applyBorder="1" applyAlignment="1" applyProtection="1">
      <alignment horizontal="center"/>
    </xf>
    <xf numFmtId="49" fontId="11" fillId="0" borderId="11" xfId="0" applyNumberFormat="1" applyFont="1" applyFill="1" applyBorder="1" applyAlignment="1">
      <alignment horizontal="center"/>
    </xf>
    <xf numFmtId="49" fontId="11" fillId="0" borderId="7" xfId="0" applyNumberFormat="1" applyFont="1" applyFill="1" applyBorder="1" applyAlignment="1">
      <alignment horizontal="center"/>
    </xf>
    <xf numFmtId="4" fontId="11" fillId="0" borderId="27" xfId="0" applyNumberFormat="1" applyFont="1" applyFill="1" applyBorder="1" applyAlignment="1" applyProtection="1">
      <alignment horizontal="right"/>
    </xf>
    <xf numFmtId="4" fontId="10" fillId="0" borderId="8" xfId="0" applyNumberFormat="1" applyFont="1" applyFill="1" applyBorder="1" applyAlignment="1" applyProtection="1">
      <alignment horizontal="right"/>
    </xf>
    <xf numFmtId="4" fontId="11" fillId="0" borderId="26" xfId="0" applyNumberFormat="1" applyFont="1" applyFill="1" applyBorder="1" applyAlignment="1" applyProtection="1">
      <alignment horizontal="right"/>
    </xf>
    <xf numFmtId="49" fontId="11" fillId="0" borderId="0" xfId="0" applyNumberFormat="1" applyFont="1" applyFill="1" applyBorder="1" applyAlignment="1">
      <alignment horizontal="center"/>
    </xf>
    <xf numFmtId="4" fontId="11" fillId="0" borderId="25" xfId="0" applyNumberFormat="1" applyFont="1" applyFill="1" applyBorder="1" applyAlignment="1" applyProtection="1">
      <alignment horizontal="right"/>
    </xf>
    <xf numFmtId="49" fontId="11" fillId="0" borderId="19" xfId="0" applyNumberFormat="1" applyFont="1" applyFill="1" applyBorder="1" applyAlignment="1">
      <alignment horizontal="center"/>
    </xf>
    <xf numFmtId="4" fontId="11" fillId="0" borderId="21" xfId="0" applyNumberFormat="1" applyFont="1" applyFill="1" applyBorder="1" applyAlignment="1" applyProtection="1">
      <alignment horizontal="right"/>
    </xf>
    <xf numFmtId="0" fontId="2" fillId="0" borderId="28" xfId="0" applyFont="1" applyFill="1" applyBorder="1"/>
    <xf numFmtId="49" fontId="10" fillId="0" borderId="1" xfId="0" applyNumberFormat="1" applyFont="1" applyFill="1" applyBorder="1" applyAlignment="1">
      <alignment horizontal="center"/>
    </xf>
    <xf numFmtId="0" fontId="8" fillId="0" borderId="4" xfId="0" applyFont="1" applyFill="1" applyBorder="1" applyAlignment="1" applyProtection="1">
      <alignment horizontal="center" vertical="center"/>
    </xf>
    <xf numFmtId="49" fontId="10" fillId="0" borderId="4" xfId="0" applyNumberFormat="1" applyFont="1" applyFill="1" applyBorder="1" applyAlignment="1">
      <alignment horizontal="center"/>
    </xf>
    <xf numFmtId="49" fontId="11" fillId="0" borderId="16" xfId="0" applyNumberFormat="1" applyFont="1" applyFill="1" applyBorder="1" applyAlignment="1">
      <alignment horizontal="center"/>
    </xf>
    <xf numFmtId="4" fontId="11" fillId="0" borderId="32" xfId="0" applyNumberFormat="1" applyFont="1" applyFill="1" applyBorder="1" applyAlignment="1" applyProtection="1">
      <alignment horizontal="right"/>
    </xf>
    <xf numFmtId="4" fontId="11" fillId="0" borderId="33" xfId="0" applyNumberFormat="1" applyFont="1" applyFill="1" applyBorder="1" applyAlignment="1" applyProtection="1">
      <alignment horizontal="right"/>
    </xf>
    <xf numFmtId="4" fontId="11" fillId="0" borderId="34" xfId="0" applyNumberFormat="1" applyFont="1" applyFill="1" applyBorder="1" applyAlignment="1" applyProtection="1">
      <alignment horizontal="right"/>
    </xf>
    <xf numFmtId="49" fontId="11" fillId="0" borderId="12" xfId="0" applyNumberFormat="1" applyFont="1" applyFill="1" applyBorder="1" applyAlignment="1">
      <alignment horizontal="center"/>
    </xf>
    <xf numFmtId="0" fontId="9" fillId="0" borderId="16" xfId="0" applyFont="1" applyFill="1" applyBorder="1" applyAlignment="1" applyProtection="1">
      <alignment horizontal="center" vertical="center"/>
    </xf>
    <xf numFmtId="4" fontId="11" fillId="0" borderId="14" xfId="0" applyNumberFormat="1" applyFont="1" applyFill="1" applyBorder="1" applyAlignment="1" applyProtection="1">
      <alignment horizontal="right"/>
    </xf>
    <xf numFmtId="0" fontId="2" fillId="0" borderId="20" xfId="0" applyFont="1" applyFill="1" applyBorder="1"/>
    <xf numFmtId="0" fontId="2" fillId="0" borderId="21" xfId="0" applyFont="1" applyFill="1" applyBorder="1"/>
    <xf numFmtId="0" fontId="11" fillId="0" borderId="35" xfId="0" applyFont="1" applyFill="1" applyBorder="1" applyAlignment="1" applyProtection="1">
      <alignment horizontal="center"/>
    </xf>
    <xf numFmtId="4" fontId="11" fillId="0" borderId="36" xfId="0" applyNumberFormat="1" applyFont="1" applyFill="1" applyBorder="1" applyAlignment="1" applyProtection="1">
      <alignment horizontal="right"/>
    </xf>
    <xf numFmtId="4" fontId="11" fillId="0" borderId="37" xfId="0" applyNumberFormat="1" applyFont="1" applyFill="1" applyBorder="1" applyAlignment="1" applyProtection="1">
      <alignment horizontal="right"/>
    </xf>
    <xf numFmtId="0" fontId="11" fillId="0" borderId="19" xfId="0" applyFont="1" applyFill="1" applyBorder="1" applyAlignment="1" applyProtection="1">
      <alignment horizontal="center"/>
    </xf>
    <xf numFmtId="4" fontId="21" fillId="0" borderId="7" xfId="0" applyNumberFormat="1" applyFont="1" applyFill="1" applyBorder="1" applyAlignment="1" applyProtection="1">
      <alignment horizontal="right"/>
    </xf>
    <xf numFmtId="0" fontId="11" fillId="0" borderId="0" xfId="0" applyFont="1" applyFill="1" applyBorder="1" applyAlignment="1" applyProtection="1">
      <alignment horizontal="center"/>
    </xf>
    <xf numFmtId="4" fontId="11" fillId="0" borderId="38" xfId="0" applyNumberFormat="1" applyFont="1" applyFill="1" applyBorder="1" applyAlignment="1" applyProtection="1">
      <alignment horizontal="right"/>
    </xf>
    <xf numFmtId="0" fontId="9" fillId="0" borderId="35" xfId="0" applyFont="1" applyFill="1" applyBorder="1" applyAlignment="1">
      <alignment horizontal="left" vertical="center" wrapText="1" indent="1"/>
    </xf>
    <xf numFmtId="49" fontId="11" fillId="0" borderId="30" xfId="0" applyNumberFormat="1" applyFont="1" applyFill="1" applyBorder="1" applyAlignment="1">
      <alignment horizontal="center"/>
    </xf>
    <xf numFmtId="4" fontId="11" fillId="0" borderId="39" xfId="0" applyNumberFormat="1" applyFont="1" applyFill="1" applyBorder="1" applyAlignment="1" applyProtection="1">
      <alignment horizontal="right"/>
    </xf>
    <xf numFmtId="49" fontId="11" fillId="0" borderId="35" xfId="0" applyNumberFormat="1" applyFont="1" applyFill="1" applyBorder="1" applyAlignment="1">
      <alignment horizontal="center"/>
    </xf>
    <xf numFmtId="0" fontId="9" fillId="0" borderId="16" xfId="0" applyFont="1" applyFill="1" applyBorder="1" applyAlignment="1">
      <alignment horizontal="left" vertical="center" wrapText="1" indent="1"/>
    </xf>
    <xf numFmtId="49" fontId="11" fillId="0" borderId="40" xfId="0" applyNumberFormat="1" applyFont="1" applyFill="1" applyBorder="1" applyAlignment="1">
      <alignment horizontal="center"/>
    </xf>
    <xf numFmtId="49" fontId="11" fillId="0" borderId="24" xfId="0" applyNumberFormat="1" applyFont="1" applyFill="1" applyBorder="1" applyAlignment="1">
      <alignment horizontal="center"/>
    </xf>
    <xf numFmtId="49" fontId="11" fillId="0" borderId="25" xfId="0" applyNumberFormat="1" applyFont="1" applyFill="1" applyBorder="1" applyAlignment="1">
      <alignment horizontal="center"/>
    </xf>
    <xf numFmtId="4" fontId="11" fillId="0" borderId="33" xfId="0" applyNumberFormat="1" applyFont="1" applyFill="1" applyBorder="1" applyAlignment="1">
      <alignment horizontal="right"/>
    </xf>
    <xf numFmtId="4" fontId="11" fillId="0" borderId="41" xfId="0" applyNumberFormat="1" applyFont="1" applyFill="1" applyBorder="1" applyAlignment="1" applyProtection="1">
      <alignment horizontal="right"/>
    </xf>
    <xf numFmtId="4" fontId="11" fillId="0" borderId="42" xfId="0" applyNumberFormat="1" applyFont="1" applyFill="1" applyBorder="1" applyAlignment="1" applyProtection="1">
      <alignment horizontal="right"/>
    </xf>
    <xf numFmtId="49" fontId="10" fillId="0" borderId="16" xfId="0" applyNumberFormat="1" applyFont="1" applyFill="1" applyBorder="1" applyAlignment="1">
      <alignment horizontal="center"/>
    </xf>
    <xf numFmtId="4" fontId="10" fillId="0" borderId="42" xfId="0" applyNumberFormat="1" applyFont="1" applyFill="1" applyBorder="1" applyAlignment="1" applyProtection="1">
      <alignment horizontal="right"/>
    </xf>
    <xf numFmtId="49" fontId="11" fillId="0" borderId="6" xfId="0" applyNumberFormat="1" applyFont="1" applyFill="1" applyBorder="1" applyAlignment="1">
      <alignment horizontal="center"/>
    </xf>
    <xf numFmtId="4" fontId="21" fillId="0" borderId="19" xfId="0" applyNumberFormat="1" applyFont="1" applyFill="1" applyBorder="1" applyAlignment="1" applyProtection="1">
      <alignment horizontal="right"/>
    </xf>
    <xf numFmtId="0" fontId="8" fillId="0" borderId="3" xfId="0" applyFont="1" applyFill="1" applyBorder="1" applyAlignment="1" applyProtection="1">
      <alignment horizontal="center" vertical="center"/>
    </xf>
    <xf numFmtId="4" fontId="11" fillId="0" borderId="9" xfId="0" applyNumberFormat="1" applyFont="1" applyFill="1" applyBorder="1" applyAlignment="1">
      <alignment horizontal="right"/>
    </xf>
    <xf numFmtId="49" fontId="11" fillId="0" borderId="43" xfId="0" applyNumberFormat="1" applyFont="1" applyFill="1" applyBorder="1" applyAlignment="1">
      <alignment horizontal="center"/>
    </xf>
    <xf numFmtId="49" fontId="11" fillId="0" borderId="44" xfId="0" applyNumberFormat="1" applyFont="1" applyFill="1" applyBorder="1" applyAlignment="1">
      <alignment horizontal="center"/>
    </xf>
    <xf numFmtId="4" fontId="10" fillId="0" borderId="14" xfId="0" applyNumberFormat="1" applyFont="1" applyFill="1" applyBorder="1" applyAlignment="1" applyProtection="1">
      <alignment horizontal="right"/>
    </xf>
    <xf numFmtId="4" fontId="10" fillId="0" borderId="45" xfId="0" applyNumberFormat="1" applyFont="1" applyFill="1" applyBorder="1" applyAlignment="1" applyProtection="1">
      <alignment horizontal="right"/>
    </xf>
    <xf numFmtId="4" fontId="11" fillId="0" borderId="15" xfId="0" applyNumberFormat="1" applyFont="1" applyFill="1" applyBorder="1" applyAlignment="1" applyProtection="1">
      <alignment horizontal="right"/>
    </xf>
    <xf numFmtId="4" fontId="11" fillId="0" borderId="45" xfId="0" applyNumberFormat="1" applyFont="1" applyFill="1" applyBorder="1" applyAlignment="1" applyProtection="1">
      <alignment horizontal="right"/>
    </xf>
    <xf numFmtId="4" fontId="10" fillId="0" borderId="46" xfId="0" applyNumberFormat="1" applyFont="1" applyFill="1" applyBorder="1" applyAlignment="1" applyProtection="1">
      <alignment horizontal="right"/>
    </xf>
    <xf numFmtId="4" fontId="10" fillId="0" borderId="47" xfId="0" applyNumberFormat="1" applyFont="1" applyFill="1" applyBorder="1" applyAlignment="1" applyProtection="1">
      <alignment horizontal="right"/>
    </xf>
    <xf numFmtId="4" fontId="11" fillId="0" borderId="48" xfId="0" applyNumberFormat="1" applyFont="1" applyFill="1" applyBorder="1" applyAlignment="1" applyProtection="1">
      <alignment horizontal="right"/>
    </xf>
    <xf numFmtId="4" fontId="11" fillId="0" borderId="17" xfId="0" applyNumberFormat="1" applyFont="1" applyFill="1" applyBorder="1" applyAlignment="1" applyProtection="1">
      <alignment horizontal="right"/>
    </xf>
    <xf numFmtId="4" fontId="11" fillId="0" borderId="27" xfId="0" applyNumberFormat="1" applyFont="1" applyFill="1" applyBorder="1" applyAlignment="1">
      <alignment horizontal="right"/>
    </xf>
    <xf numFmtId="0" fontId="11" fillId="0" borderId="11" xfId="0" applyFont="1" applyFill="1" applyBorder="1" applyAlignment="1" applyProtection="1">
      <alignment horizontal="left" vertical="center" wrapText="1" indent="1"/>
    </xf>
    <xf numFmtId="0" fontId="11" fillId="0" borderId="23" xfId="0" applyFont="1" applyFill="1" applyBorder="1" applyAlignment="1" applyProtection="1">
      <alignment horizontal="left" vertical="center" wrapText="1" indent="1"/>
    </xf>
    <xf numFmtId="0" fontId="11" fillId="0" borderId="13" xfId="0" applyFont="1" applyFill="1" applyBorder="1" applyAlignment="1">
      <alignment horizontal="left" vertical="center" wrapText="1" indent="1"/>
    </xf>
    <xf numFmtId="0" fontId="11" fillId="0" borderId="23" xfId="0" applyFont="1" applyFill="1" applyBorder="1" applyAlignment="1">
      <alignment horizontal="left" vertical="center" wrapText="1" indent="1"/>
    </xf>
    <xf numFmtId="0" fontId="11" fillId="0" borderId="11" xfId="0" applyFont="1" applyFill="1" applyBorder="1" applyAlignment="1">
      <alignment horizontal="left" vertical="center" wrapText="1" indent="1"/>
    </xf>
    <xf numFmtId="0" fontId="11" fillId="0" borderId="49" xfId="0" applyFont="1" applyFill="1" applyBorder="1" applyAlignment="1">
      <alignment horizontal="left" vertical="center" wrapText="1" indent="1"/>
    </xf>
    <xf numFmtId="0" fontId="11" fillId="0" borderId="10" xfId="0" applyFont="1" applyFill="1" applyBorder="1" applyAlignment="1">
      <alignment horizontal="left" vertical="center" wrapText="1" indent="1"/>
    </xf>
    <xf numFmtId="0" fontId="17" fillId="0" borderId="11" xfId="0" applyFont="1" applyFill="1" applyBorder="1" applyAlignment="1">
      <alignment horizontal="left" vertical="center" wrapText="1" indent="1"/>
    </xf>
    <xf numFmtId="0" fontId="16" fillId="0" borderId="11" xfId="0" applyFont="1" applyFill="1" applyBorder="1" applyAlignment="1">
      <alignment horizontal="left" vertical="center" wrapText="1" indent="1"/>
    </xf>
    <xf numFmtId="0" fontId="11" fillId="0" borderId="29" xfId="0" applyFont="1" applyFill="1" applyBorder="1" applyAlignment="1">
      <alignment horizontal="left" vertical="center" wrapText="1" indent="1"/>
    </xf>
    <xf numFmtId="0" fontId="9" fillId="0" borderId="10" xfId="0" applyFont="1" applyFill="1" applyBorder="1" applyAlignment="1">
      <alignment horizontal="left" vertical="center" wrapText="1" indent="1"/>
    </xf>
    <xf numFmtId="0" fontId="9" fillId="0" borderId="10" xfId="0" applyFont="1" applyFill="1" applyBorder="1" applyAlignment="1" applyProtection="1">
      <alignment horizontal="left" vertical="center" wrapText="1" indent="1"/>
    </xf>
    <xf numFmtId="0" fontId="9" fillId="0" borderId="11" xfId="0" applyFont="1" applyFill="1" applyBorder="1" applyAlignment="1" applyProtection="1">
      <alignment horizontal="left" vertical="center" wrapText="1" indent="1"/>
    </xf>
    <xf numFmtId="0" fontId="9" fillId="0" borderId="31" xfId="0" applyFont="1" applyFill="1" applyBorder="1" applyAlignment="1" applyProtection="1">
      <alignment horizontal="left" vertical="center" wrapText="1" indent="1"/>
    </xf>
    <xf numFmtId="0" fontId="9" fillId="0" borderId="23" xfId="0" applyFont="1" applyFill="1" applyBorder="1" applyAlignment="1" applyProtection="1">
      <alignment horizontal="left" vertical="center" wrapText="1" indent="1"/>
    </xf>
    <xf numFmtId="0" fontId="9" fillId="0" borderId="13" xfId="0" applyFont="1" applyFill="1" applyBorder="1" applyAlignment="1" applyProtection="1">
      <alignment horizontal="left" vertical="center" wrapText="1" indent="1"/>
    </xf>
    <xf numFmtId="0" fontId="9" fillId="0" borderId="12" xfId="0" applyFont="1" applyFill="1" applyBorder="1" applyAlignment="1" applyProtection="1">
      <alignment horizontal="left" vertical="center" wrapText="1" indent="1"/>
    </xf>
    <xf numFmtId="4" fontId="11" fillId="0" borderId="50" xfId="0" applyNumberFormat="1" applyFont="1" applyFill="1" applyBorder="1" applyAlignment="1" applyProtection="1">
      <alignment horizontal="right"/>
    </xf>
    <xf numFmtId="0" fontId="9" fillId="0" borderId="12" xfId="0" applyFont="1" applyFill="1" applyBorder="1" applyAlignment="1">
      <alignment horizontal="left" vertical="center" wrapText="1" indent="1"/>
    </xf>
    <xf numFmtId="0" fontId="9" fillId="0" borderId="30" xfId="0" applyFont="1" applyFill="1" applyBorder="1" applyAlignment="1" applyProtection="1">
      <alignment horizontal="left" vertical="center" indent="1"/>
    </xf>
    <xf numFmtId="4" fontId="11" fillId="0" borderId="51" xfId="0" applyNumberFormat="1" applyFont="1" applyFill="1" applyBorder="1" applyAlignment="1" applyProtection="1">
      <alignment horizontal="right"/>
    </xf>
    <xf numFmtId="0" fontId="9" fillId="0" borderId="11" xfId="0" applyFont="1" applyFill="1" applyBorder="1" applyAlignment="1" applyProtection="1">
      <alignment horizontal="left" vertical="center" indent="1"/>
    </xf>
    <xf numFmtId="0" fontId="9" fillId="0" borderId="10" xfId="0" applyFont="1" applyFill="1" applyBorder="1" applyAlignment="1" applyProtection="1">
      <alignment horizontal="left" vertical="center" indent="1"/>
    </xf>
    <xf numFmtId="0" fontId="9" fillId="0" borderId="30" xfId="0" applyFont="1" applyFill="1" applyBorder="1" applyAlignment="1" applyProtection="1">
      <alignment horizontal="left" vertical="center" wrapText="1" indent="1"/>
    </xf>
    <xf numFmtId="0" fontId="19" fillId="0" borderId="10" xfId="0" applyFont="1" applyFill="1" applyBorder="1" applyAlignment="1" applyProtection="1">
      <alignment horizontal="left" vertical="center" wrapText="1" indent="1"/>
    </xf>
    <xf numFmtId="0" fontId="18" fillId="0" borderId="10" xfId="0" applyFont="1" applyFill="1" applyBorder="1" applyAlignment="1" applyProtection="1">
      <alignment horizontal="left" vertical="center" wrapText="1" indent="1"/>
    </xf>
    <xf numFmtId="0" fontId="11" fillId="0" borderId="12" xfId="0" applyFont="1" applyFill="1" applyBorder="1" applyAlignment="1">
      <alignment horizontal="left" vertical="center" wrapText="1" indent="1"/>
    </xf>
    <xf numFmtId="0" fontId="9" fillId="0" borderId="43" xfId="0" applyFont="1" applyFill="1" applyBorder="1" applyAlignment="1" applyProtection="1">
      <alignment horizontal="left" vertical="center" wrapText="1" indent="1"/>
    </xf>
    <xf numFmtId="4" fontId="9" fillId="0" borderId="27" xfId="0" applyNumberFormat="1" applyFont="1" applyFill="1" applyBorder="1" applyAlignment="1" applyProtection="1">
      <alignment horizontal="right"/>
    </xf>
    <xf numFmtId="0" fontId="9" fillId="0" borderId="10" xfId="0" applyFont="1" applyFill="1" applyBorder="1" applyAlignment="1">
      <alignment horizontal="left" vertical="center" indent="1"/>
    </xf>
    <xf numFmtId="0" fontId="9" fillId="0" borderId="29" xfId="0" applyFont="1" applyFill="1" applyBorder="1" applyAlignment="1">
      <alignment horizontal="left" vertical="center" wrapText="1" indent="1"/>
    </xf>
    <xf numFmtId="0" fontId="9" fillId="0" borderId="31" xfId="0" applyFont="1" applyFill="1" applyBorder="1" applyAlignment="1">
      <alignment horizontal="left" vertical="center" indent="1"/>
    </xf>
    <xf numFmtId="0" fontId="11" fillId="0" borderId="31" xfId="0" applyFont="1" applyFill="1" applyBorder="1" applyAlignment="1" applyProtection="1">
      <alignment horizontal="left" vertical="center" wrapText="1" indent="1"/>
    </xf>
    <xf numFmtId="0" fontId="11" fillId="0" borderId="43" xfId="0" applyFont="1" applyFill="1" applyBorder="1" applyAlignment="1" applyProtection="1">
      <alignment horizontal="center"/>
    </xf>
    <xf numFmtId="0" fontId="11" fillId="0" borderId="26" xfId="0" applyFont="1" applyFill="1" applyBorder="1" applyAlignment="1" applyProtection="1">
      <alignment horizontal="center"/>
    </xf>
    <xf numFmtId="4" fontId="11" fillId="0" borderId="40" xfId="0" applyNumberFormat="1" applyFont="1" applyFill="1" applyBorder="1" applyAlignment="1" applyProtection="1">
      <alignment horizontal="right"/>
    </xf>
    <xf numFmtId="0" fontId="11" fillId="0" borderId="49" xfId="0" applyFont="1" applyFill="1" applyBorder="1" applyAlignment="1" applyProtection="1">
      <alignment horizontal="left" vertical="center" wrapText="1" indent="1"/>
    </xf>
    <xf numFmtId="0" fontId="11" fillId="0" borderId="39" xfId="0" applyFont="1" applyFill="1" applyBorder="1" applyAlignment="1" applyProtection="1">
      <alignment horizontal="center"/>
    </xf>
    <xf numFmtId="4" fontId="11" fillId="0" borderId="22" xfId="0" applyNumberFormat="1" applyFont="1" applyFill="1" applyBorder="1" applyAlignment="1">
      <alignment horizontal="right"/>
    </xf>
    <xf numFmtId="0" fontId="11" fillId="0" borderId="23" xfId="0" applyFont="1" applyFill="1" applyBorder="1" applyAlignment="1" applyProtection="1">
      <alignment horizontal="center"/>
    </xf>
    <xf numFmtId="0" fontId="11" fillId="0" borderId="18" xfId="0" applyFont="1" applyFill="1" applyBorder="1" applyAlignment="1" applyProtection="1">
      <alignment horizontal="center"/>
    </xf>
    <xf numFmtId="4" fontId="11" fillId="0" borderId="53" xfId="0" applyNumberFormat="1" applyFont="1" applyFill="1" applyBorder="1" applyAlignment="1" applyProtection="1">
      <alignment horizontal="right"/>
    </xf>
    <xf numFmtId="0" fontId="10" fillId="0" borderId="3" xfId="0" applyFont="1" applyFill="1" applyBorder="1" applyAlignment="1" applyProtection="1">
      <alignment horizontal="center" vertical="center"/>
    </xf>
    <xf numFmtId="0" fontId="17" fillId="0" borderId="43" xfId="0" applyFont="1" applyFill="1" applyBorder="1" applyAlignment="1">
      <alignment horizontal="left" vertical="center" wrapText="1" indent="1"/>
    </xf>
    <xf numFmtId="4" fontId="21" fillId="0" borderId="18" xfId="0" applyNumberFormat="1" applyFont="1" applyFill="1" applyBorder="1" applyAlignment="1" applyProtection="1">
      <alignment horizontal="right"/>
    </xf>
    <xf numFmtId="0" fontId="11" fillId="0" borderId="31" xfId="0" applyFont="1" applyFill="1" applyBorder="1" applyAlignment="1">
      <alignment horizontal="left" vertical="center" wrapText="1" indent="1"/>
    </xf>
    <xf numFmtId="0" fontId="10" fillId="0" borderId="3" xfId="0" applyFont="1" applyFill="1" applyBorder="1" applyAlignment="1" applyProtection="1">
      <alignment horizontal="justify" vertical="center" wrapText="1"/>
    </xf>
    <xf numFmtId="0" fontId="11" fillId="0" borderId="13" xfId="0" applyFont="1" applyFill="1" applyBorder="1" applyAlignment="1" applyProtection="1">
      <alignment horizontal="center"/>
    </xf>
    <xf numFmtId="4" fontId="11" fillId="0" borderId="54" xfId="0" applyNumberFormat="1" applyFont="1" applyFill="1" applyBorder="1" applyAlignment="1" applyProtection="1">
      <alignment horizontal="right"/>
    </xf>
    <xf numFmtId="0" fontId="9" fillId="0" borderId="43" xfId="0" applyFont="1" applyFill="1" applyBorder="1" applyAlignment="1" applyProtection="1">
      <alignment horizontal="center" vertical="center"/>
    </xf>
    <xf numFmtId="49" fontId="11" fillId="0" borderId="17" xfId="0" applyNumberFormat="1" applyFont="1" applyFill="1" applyBorder="1" applyAlignment="1">
      <alignment horizontal="center"/>
    </xf>
    <xf numFmtId="49" fontId="11" fillId="0" borderId="18" xfId="0" applyNumberFormat="1" applyFont="1" applyFill="1" applyBorder="1" applyAlignment="1">
      <alignment horizontal="center"/>
    </xf>
    <xf numFmtId="4" fontId="11" fillId="0" borderId="25" xfId="0" applyNumberFormat="1" applyFont="1" applyFill="1" applyBorder="1" applyAlignment="1">
      <alignment horizontal="right"/>
    </xf>
    <xf numFmtId="0" fontId="9" fillId="0" borderId="29" xfId="0" applyFont="1" applyFill="1" applyBorder="1" applyAlignment="1" applyProtection="1">
      <alignment horizontal="left" vertical="center" wrapText="1" indent="1"/>
    </xf>
    <xf numFmtId="4" fontId="10" fillId="0" borderId="24" xfId="0" applyNumberFormat="1" applyFont="1" applyFill="1" applyBorder="1" applyAlignment="1" applyProtection="1">
      <alignment horizontal="right"/>
    </xf>
    <xf numFmtId="4" fontId="11" fillId="0" borderId="15" xfId="0" applyNumberFormat="1" applyFont="1" applyFill="1" applyBorder="1" applyAlignment="1">
      <alignment horizontal="center"/>
    </xf>
    <xf numFmtId="0" fontId="9" fillId="0" borderId="30" xfId="0" applyFont="1" applyFill="1" applyBorder="1" applyAlignment="1">
      <alignment horizontal="left" vertical="center" wrapText="1" indent="1"/>
    </xf>
    <xf numFmtId="0" fontId="8" fillId="0" borderId="5" xfId="0" applyFont="1" applyFill="1" applyBorder="1" applyAlignment="1" applyProtection="1">
      <alignment horizontal="center" vertical="center" wrapText="1"/>
    </xf>
    <xf numFmtId="49" fontId="11" fillId="0" borderId="13" xfId="0" applyNumberFormat="1" applyFont="1" applyFill="1" applyBorder="1" applyAlignment="1">
      <alignment horizontal="center"/>
    </xf>
    <xf numFmtId="4" fontId="11" fillId="0" borderId="46" xfId="0" applyNumberFormat="1" applyFont="1" applyFill="1" applyBorder="1" applyAlignment="1" applyProtection="1">
      <alignment horizontal="right"/>
    </xf>
    <xf numFmtId="4" fontId="14" fillId="0" borderId="0" xfId="0" applyNumberFormat="1" applyFont="1" applyFill="1" applyBorder="1" applyAlignment="1" applyProtection="1">
      <alignment horizontal="right"/>
    </xf>
    <xf numFmtId="0" fontId="10" fillId="0" borderId="0" xfId="0" applyFont="1" applyFill="1" applyBorder="1" applyAlignment="1" applyProtection="1">
      <alignment vertical="center"/>
    </xf>
    <xf numFmtId="0" fontId="10" fillId="0" borderId="0" xfId="0" applyFont="1" applyFill="1" applyBorder="1" applyAlignment="1" applyProtection="1">
      <alignment horizontal="center" vertical="center"/>
    </xf>
    <xf numFmtId="4" fontId="10" fillId="0" borderId="0" xfId="0" applyNumberFormat="1" applyFont="1" applyFill="1" applyBorder="1" applyAlignment="1" applyProtection="1">
      <alignment horizontal="right" vertical="center"/>
    </xf>
    <xf numFmtId="4" fontId="22" fillId="0" borderId="0" xfId="0" applyNumberFormat="1" applyFont="1" applyFill="1" applyBorder="1" applyAlignment="1" applyProtection="1">
      <alignment horizontal="right" vertical="center"/>
    </xf>
    <xf numFmtId="4" fontId="11" fillId="0" borderId="52" xfId="0" applyNumberFormat="1" applyFont="1" applyFill="1" applyBorder="1" applyAlignment="1" applyProtection="1">
      <alignment horizontal="right"/>
    </xf>
    <xf numFmtId="0" fontId="11" fillId="0" borderId="0" xfId="0" applyFont="1" applyFill="1" applyBorder="1" applyAlignment="1" applyProtection="1">
      <alignment horizontal="left" vertical="center" wrapText="1" indent="1"/>
    </xf>
    <xf numFmtId="4" fontId="21" fillId="0" borderId="0" xfId="0" applyNumberFormat="1" applyFont="1" applyFill="1" applyBorder="1" applyAlignment="1" applyProtection="1">
      <alignment horizontal="right"/>
    </xf>
    <xf numFmtId="4" fontId="11" fillId="0" borderId="56" xfId="0" applyNumberFormat="1" applyFont="1" applyFill="1" applyBorder="1" applyAlignment="1" applyProtection="1">
      <alignment horizontal="right"/>
    </xf>
    <xf numFmtId="0" fontId="9" fillId="0" borderId="55" xfId="0" applyFont="1" applyFill="1" applyBorder="1" applyAlignment="1" applyProtection="1">
      <alignment horizontal="left" vertical="center" wrapText="1" indent="1"/>
    </xf>
    <xf numFmtId="49" fontId="11" fillId="0" borderId="56" xfId="0" applyNumberFormat="1" applyFont="1" applyFill="1" applyBorder="1" applyAlignment="1">
      <alignment horizontal="center"/>
    </xf>
    <xf numFmtId="0" fontId="10" fillId="0" borderId="0" xfId="0" applyFont="1" applyFill="1" applyBorder="1" applyAlignment="1" applyProtection="1">
      <alignment horizontal="left" vertical="center"/>
    </xf>
    <xf numFmtId="0" fontId="10" fillId="0" borderId="0" xfId="0" applyFont="1" applyFill="1" applyBorder="1" applyAlignment="1">
      <alignment horizontal="center"/>
    </xf>
    <xf numFmtId="0" fontId="4" fillId="0" borderId="0" xfId="0" applyFont="1" applyFill="1" applyBorder="1" applyAlignment="1" applyProtection="1">
      <alignment horizontal="left"/>
    </xf>
    <xf numFmtId="0" fontId="4" fillId="0" borderId="0" xfId="0" applyFont="1" applyFill="1" applyBorder="1" applyAlignment="1">
      <alignment horizontal="center"/>
    </xf>
    <xf numFmtId="164" fontId="4" fillId="0" borderId="0" xfId="0" applyNumberFormat="1" applyFont="1" applyFill="1" applyBorder="1" applyAlignment="1" applyProtection="1">
      <alignment horizontal="center"/>
    </xf>
    <xf numFmtId="2" fontId="14" fillId="0" borderId="0" xfId="0" applyNumberFormat="1" applyFont="1" applyFill="1" applyBorder="1" applyAlignment="1" applyProtection="1">
      <alignment horizontal="right"/>
    </xf>
    <xf numFmtId="0" fontId="11" fillId="0" borderId="30" xfId="0" applyFont="1" applyFill="1" applyBorder="1" applyAlignment="1" applyProtection="1">
      <alignment horizontal="left" vertical="center" wrapText="1" indent="1"/>
    </xf>
    <xf numFmtId="0" fontId="11" fillId="0" borderId="17" xfId="0" applyFont="1" applyFill="1" applyBorder="1" applyAlignment="1" applyProtection="1">
      <alignment horizontal="center"/>
    </xf>
    <xf numFmtId="4" fontId="21" fillId="0" borderId="17" xfId="0" applyNumberFormat="1" applyFont="1" applyFill="1" applyBorder="1" applyAlignment="1" applyProtection="1">
      <alignment horizontal="right"/>
    </xf>
    <xf numFmtId="0" fontId="11" fillId="0" borderId="7" xfId="0" applyFont="1" applyFill="1" applyBorder="1" applyAlignment="1" applyProtection="1">
      <alignment horizontal="left" vertical="center" wrapText="1" indent="1"/>
    </xf>
    <xf numFmtId="0" fontId="10" fillId="0" borderId="3" xfId="0" applyFont="1" applyFill="1" applyBorder="1" applyAlignment="1">
      <alignment horizontal="center" vertical="center" wrapText="1"/>
    </xf>
    <xf numFmtId="0" fontId="10" fillId="0" borderId="3" xfId="0" applyFont="1" applyFill="1" applyBorder="1" applyAlignment="1" applyProtection="1">
      <alignment horizontal="center" vertical="center"/>
    </xf>
    <xf numFmtId="0" fontId="13" fillId="0" borderId="0" xfId="0" applyFont="1" applyFill="1" applyAlignment="1" applyProtection="1">
      <alignment horizontal="center" vertical="center" wrapText="1"/>
    </xf>
    <xf numFmtId="0" fontId="13" fillId="0" borderId="0" xfId="0" applyFont="1" applyFill="1" applyAlignment="1">
      <alignment horizontal="center" vertical="center"/>
    </xf>
    <xf numFmtId="0" fontId="8" fillId="0" borderId="3" xfId="0" applyFont="1" applyFill="1" applyBorder="1" applyAlignment="1" applyProtection="1">
      <alignment horizontal="center" vertical="center"/>
    </xf>
  </cellXfs>
  <cellStyles count="1">
    <cellStyle name="Обычный" xfId="0" builtinId="0"/>
  </cellStyles>
  <dxfs count="19">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850"/>
  <sheetViews>
    <sheetView tabSelected="1" view="pageBreakPreview" zoomScale="40" zoomScaleNormal="50" zoomScaleSheetLayoutView="40" workbookViewId="0">
      <pane xSplit="1" ySplit="9" topLeftCell="B44" activePane="bottomRight" state="frozen"/>
      <selection pane="topRight" activeCell="C1" sqref="C1"/>
      <selection pane="bottomLeft" activeCell="A10" sqref="A10"/>
      <selection pane="bottomRight" activeCell="P46" sqref="P46"/>
    </sheetView>
  </sheetViews>
  <sheetFormatPr defaultRowHeight="23.25" x14ac:dyDescent="0.35"/>
  <cols>
    <col min="1" max="1" width="161.5546875" style="1" customWidth="1"/>
    <col min="2" max="2" width="28.88671875" style="1" customWidth="1"/>
    <col min="3" max="3" width="36.5546875" style="1" customWidth="1"/>
    <col min="4" max="4" width="36" style="19" customWidth="1"/>
    <col min="5" max="16384" width="8.88671875" style="1"/>
  </cols>
  <sheetData>
    <row r="1" spans="1:4" ht="41.25" customHeight="1" x14ac:dyDescent="0.55000000000000004">
      <c r="C1" s="58" t="s">
        <v>351</v>
      </c>
      <c r="D1" s="55"/>
    </row>
    <row r="2" spans="1:4" ht="41.25" customHeight="1" x14ac:dyDescent="0.55000000000000004">
      <c r="A2" s="12"/>
      <c r="B2" s="12"/>
      <c r="C2" s="58" t="s">
        <v>352</v>
      </c>
      <c r="D2" s="55"/>
    </row>
    <row r="3" spans="1:4" ht="57.75" customHeight="1" x14ac:dyDescent="0.5">
      <c r="A3" s="12"/>
      <c r="B3" s="12"/>
      <c r="C3" s="53"/>
      <c r="D3" s="54"/>
    </row>
    <row r="4" spans="1:4" ht="65.25" customHeight="1" x14ac:dyDescent="0.5">
      <c r="A4" s="12"/>
      <c r="B4" s="12"/>
      <c r="C4" s="53"/>
      <c r="D4" s="54"/>
    </row>
    <row r="5" spans="1:4" ht="70.5" customHeight="1" x14ac:dyDescent="0.35">
      <c r="A5" s="235" t="s">
        <v>353</v>
      </c>
      <c r="B5" s="235"/>
      <c r="C5" s="235"/>
      <c r="D5" s="235"/>
    </row>
    <row r="6" spans="1:4" ht="99" customHeight="1" x14ac:dyDescent="0.35">
      <c r="A6" s="234" t="s">
        <v>354</v>
      </c>
      <c r="B6" s="234"/>
      <c r="C6" s="234"/>
      <c r="D6" s="234"/>
    </row>
    <row r="7" spans="1:4" ht="37.5" customHeight="1" x14ac:dyDescent="0.6">
      <c r="A7" s="224"/>
      <c r="B7" s="225"/>
      <c r="C7" s="226"/>
      <c r="D7" s="227" t="s">
        <v>113</v>
      </c>
    </row>
    <row r="8" spans="1:4" ht="87" customHeight="1" x14ac:dyDescent="0.35">
      <c r="A8" s="233" t="s">
        <v>94</v>
      </c>
      <c r="B8" s="232" t="s">
        <v>314</v>
      </c>
      <c r="C8" s="232" t="s">
        <v>294</v>
      </c>
      <c r="D8" s="232" t="s">
        <v>355</v>
      </c>
    </row>
    <row r="9" spans="1:4" ht="45" customHeight="1" x14ac:dyDescent="0.35">
      <c r="A9" s="233"/>
      <c r="B9" s="232"/>
      <c r="C9" s="232"/>
      <c r="D9" s="232"/>
    </row>
    <row r="10" spans="1:4" ht="52.5" customHeight="1" x14ac:dyDescent="0.55000000000000004">
      <c r="A10" s="193" t="s">
        <v>112</v>
      </c>
      <c r="B10" s="59"/>
      <c r="C10" s="60"/>
      <c r="D10" s="61"/>
    </row>
    <row r="11" spans="1:4" s="3" customFormat="1" ht="52.5" customHeight="1" x14ac:dyDescent="0.5">
      <c r="A11" s="193" t="s">
        <v>114</v>
      </c>
      <c r="B11" s="62">
        <v>10000000</v>
      </c>
      <c r="C11" s="45">
        <f>C12+C15</f>
        <v>7906052383</v>
      </c>
      <c r="D11" s="45">
        <f>D12+D15</f>
        <v>8922777111.0400009</v>
      </c>
    </row>
    <row r="12" spans="1:4" ht="112.5" customHeight="1" x14ac:dyDescent="0.5">
      <c r="A12" s="25" t="s">
        <v>131</v>
      </c>
      <c r="B12" s="49">
        <v>11000000</v>
      </c>
      <c r="C12" s="45">
        <f>SUM(C13:C14)</f>
        <v>6455091052</v>
      </c>
      <c r="D12" s="45">
        <f>SUM(D13:D14)</f>
        <v>7315267043.04</v>
      </c>
    </row>
    <row r="13" spans="1:4" ht="57.75" customHeight="1" x14ac:dyDescent="0.55000000000000004">
      <c r="A13" s="183" t="s">
        <v>132</v>
      </c>
      <c r="B13" s="184">
        <v>11010000</v>
      </c>
      <c r="C13" s="87">
        <v>5095537879</v>
      </c>
      <c r="D13" s="144">
        <v>5466490138.2399998</v>
      </c>
    </row>
    <row r="14" spans="1:4" ht="61.5" customHeight="1" x14ac:dyDescent="0.55000000000000004">
      <c r="A14" s="22" t="s">
        <v>133</v>
      </c>
      <c r="B14" s="85">
        <v>11020000</v>
      </c>
      <c r="C14" s="149">
        <v>1359553173</v>
      </c>
      <c r="D14" s="86">
        <v>1848776904.8</v>
      </c>
    </row>
    <row r="15" spans="1:4" ht="62.25" customHeight="1" x14ac:dyDescent="0.5">
      <c r="A15" s="25" t="s">
        <v>134</v>
      </c>
      <c r="B15" s="62">
        <v>13000000</v>
      </c>
      <c r="C15" s="45">
        <f>C16+C17+C18</f>
        <v>1450961331</v>
      </c>
      <c r="D15" s="45">
        <f>D16+D17+D18</f>
        <v>1607510068</v>
      </c>
    </row>
    <row r="16" spans="1:4" ht="59.25" customHeight="1" x14ac:dyDescent="0.55000000000000004">
      <c r="A16" s="183" t="s">
        <v>135</v>
      </c>
      <c r="B16" s="184">
        <v>13020000</v>
      </c>
      <c r="C16" s="81">
        <v>113895000</v>
      </c>
      <c r="D16" s="80">
        <v>120114730.7</v>
      </c>
    </row>
    <row r="17" spans="1:4" ht="61.5" customHeight="1" x14ac:dyDescent="0.55000000000000004">
      <c r="A17" s="77" t="s">
        <v>229</v>
      </c>
      <c r="B17" s="78">
        <v>13030000</v>
      </c>
      <c r="C17" s="83">
        <v>1335178731</v>
      </c>
      <c r="D17" s="150">
        <v>1481614608.03</v>
      </c>
    </row>
    <row r="18" spans="1:4" ht="61.5" customHeight="1" x14ac:dyDescent="0.55000000000000004">
      <c r="A18" s="22" t="s">
        <v>136</v>
      </c>
      <c r="B18" s="116">
        <v>13070000</v>
      </c>
      <c r="C18" s="109">
        <v>1887600</v>
      </c>
      <c r="D18" s="76">
        <v>5780729.2699999996</v>
      </c>
    </row>
    <row r="19" spans="1:4" s="3" customFormat="1" ht="60" customHeight="1" x14ac:dyDescent="0.5">
      <c r="A19" s="193" t="s">
        <v>115</v>
      </c>
      <c r="B19" s="62">
        <v>20000000</v>
      </c>
      <c r="C19" s="45">
        <f>C24+C28+C20</f>
        <v>104313474</v>
      </c>
      <c r="D19" s="45">
        <f>D24+D28+D20</f>
        <v>161410603.83999997</v>
      </c>
    </row>
    <row r="20" spans="1:4" s="3" customFormat="1" ht="51.75" customHeight="1" x14ac:dyDescent="0.5">
      <c r="A20" s="35" t="s">
        <v>124</v>
      </c>
      <c r="B20" s="62">
        <v>21000000</v>
      </c>
      <c r="C20" s="45">
        <f>C23+C21+C22</f>
        <v>436000</v>
      </c>
      <c r="D20" s="45">
        <f>D23+D21+D22</f>
        <v>1278816.57</v>
      </c>
    </row>
    <row r="21" spans="1:4" s="3" customFormat="1" ht="108.75" customHeight="1" x14ac:dyDescent="0.55000000000000004">
      <c r="A21" s="183" t="s">
        <v>212</v>
      </c>
      <c r="B21" s="184">
        <v>21010300</v>
      </c>
      <c r="C21" s="81">
        <v>36000</v>
      </c>
      <c r="D21" s="80">
        <v>49890</v>
      </c>
    </row>
    <row r="22" spans="1:4" s="3" customFormat="1" ht="33.75" hidden="1" customHeight="1" x14ac:dyDescent="0.55000000000000004">
      <c r="A22" s="22" t="s">
        <v>137</v>
      </c>
      <c r="B22" s="39">
        <v>21050000</v>
      </c>
      <c r="C22" s="40"/>
      <c r="D22" s="41"/>
    </row>
    <row r="23" spans="1:4" s="3" customFormat="1" ht="57.75" customHeight="1" x14ac:dyDescent="0.55000000000000004">
      <c r="A23" s="22" t="s">
        <v>138</v>
      </c>
      <c r="B23" s="85">
        <v>21080000</v>
      </c>
      <c r="C23" s="118">
        <v>400000</v>
      </c>
      <c r="D23" s="76">
        <v>1228926.57</v>
      </c>
    </row>
    <row r="24" spans="1:4" ht="111" customHeight="1" x14ac:dyDescent="0.5">
      <c r="A24" s="25" t="s">
        <v>139</v>
      </c>
      <c r="B24" s="62">
        <v>22000000</v>
      </c>
      <c r="C24" s="45">
        <f>C25+C26+C27</f>
        <v>103377474</v>
      </c>
      <c r="D24" s="45">
        <f>D25+D26+D27</f>
        <v>124403656.78999999</v>
      </c>
    </row>
    <row r="25" spans="1:4" ht="54" customHeight="1" x14ac:dyDescent="0.55000000000000004">
      <c r="A25" s="88" t="s">
        <v>140</v>
      </c>
      <c r="B25" s="185">
        <v>22010000</v>
      </c>
      <c r="C25" s="186">
        <v>96659774</v>
      </c>
      <c r="D25" s="80">
        <v>117636781.84999999</v>
      </c>
    </row>
    <row r="26" spans="1:4" ht="107.25" customHeight="1" x14ac:dyDescent="0.55000000000000004">
      <c r="A26" s="151" t="s">
        <v>141</v>
      </c>
      <c r="B26" s="89">
        <v>22080000</v>
      </c>
      <c r="C26" s="83">
        <v>6699300</v>
      </c>
      <c r="D26" s="139">
        <v>6748168.2400000002</v>
      </c>
    </row>
    <row r="27" spans="1:4" ht="195" customHeight="1" x14ac:dyDescent="0.55000000000000004">
      <c r="A27" s="187" t="s">
        <v>226</v>
      </c>
      <c r="B27" s="188">
        <v>22130000</v>
      </c>
      <c r="C27" s="91">
        <v>18400</v>
      </c>
      <c r="D27" s="189">
        <v>18706.7</v>
      </c>
    </row>
    <row r="28" spans="1:4" ht="66.75" customHeight="1" x14ac:dyDescent="0.5">
      <c r="A28" s="25" t="s">
        <v>142</v>
      </c>
      <c r="B28" s="62">
        <v>24000000</v>
      </c>
      <c r="C28" s="45">
        <f>C30+C29</f>
        <v>500000</v>
      </c>
      <c r="D28" s="45">
        <f>D30+D29</f>
        <v>35728130.479999997</v>
      </c>
    </row>
    <row r="29" spans="1:4" ht="123" customHeight="1" x14ac:dyDescent="0.55000000000000004">
      <c r="A29" s="183" t="s">
        <v>143</v>
      </c>
      <c r="B29" s="190">
        <v>24030000</v>
      </c>
      <c r="C29" s="91"/>
      <c r="D29" s="144">
        <v>75321.789999999994</v>
      </c>
    </row>
    <row r="30" spans="1:4" ht="63" customHeight="1" x14ac:dyDescent="0.55000000000000004">
      <c r="A30" s="22" t="s">
        <v>138</v>
      </c>
      <c r="B30" s="85">
        <v>24060000</v>
      </c>
      <c r="C30" s="149">
        <v>500000</v>
      </c>
      <c r="D30" s="86">
        <v>35652808.689999998</v>
      </c>
    </row>
    <row r="31" spans="1:4" s="4" customFormat="1" ht="57" customHeight="1" x14ac:dyDescent="0.5">
      <c r="A31" s="193" t="s">
        <v>121</v>
      </c>
      <c r="B31" s="62">
        <v>30000000</v>
      </c>
      <c r="C31" s="45">
        <f>C32</f>
        <v>0</v>
      </c>
      <c r="D31" s="45">
        <f>D32</f>
        <v>10770</v>
      </c>
    </row>
    <row r="32" spans="1:4" s="4" customFormat="1" ht="96" customHeight="1" x14ac:dyDescent="0.55000000000000004">
      <c r="A32" s="22" t="s">
        <v>325</v>
      </c>
      <c r="B32" s="39">
        <v>31020000</v>
      </c>
      <c r="C32" s="40"/>
      <c r="D32" s="40">
        <v>10770</v>
      </c>
    </row>
    <row r="33" spans="1:4" ht="54" customHeight="1" x14ac:dyDescent="0.35">
      <c r="A33" s="193" t="s">
        <v>99</v>
      </c>
      <c r="B33" s="42"/>
      <c r="C33" s="43">
        <f>+C11+C19+C31</f>
        <v>8010365857</v>
      </c>
      <c r="D33" s="43">
        <f>+D11+D19+D31</f>
        <v>9084198484.8800011</v>
      </c>
    </row>
    <row r="34" spans="1:4" s="3" customFormat="1" ht="57.75" customHeight="1" x14ac:dyDescent="0.5">
      <c r="A34" s="193" t="s">
        <v>116</v>
      </c>
      <c r="B34" s="62">
        <v>40000000</v>
      </c>
      <c r="C34" s="45">
        <f>SUM(C35)</f>
        <v>3547365175</v>
      </c>
      <c r="D34" s="45">
        <f>SUM(D35)</f>
        <v>3449278995.6399999</v>
      </c>
    </row>
    <row r="35" spans="1:4" s="2" customFormat="1" ht="52.5" customHeight="1" x14ac:dyDescent="0.5">
      <c r="A35" s="63" t="s">
        <v>102</v>
      </c>
      <c r="B35" s="62">
        <v>41000000</v>
      </c>
      <c r="C35" s="45">
        <f>C36+C43+C56</f>
        <v>3547365175</v>
      </c>
      <c r="D35" s="45">
        <f>D36+D43+D56</f>
        <v>3449278995.6399999</v>
      </c>
    </row>
    <row r="36" spans="1:4" s="2" customFormat="1" ht="54.75" customHeight="1" x14ac:dyDescent="0.5">
      <c r="A36" s="25" t="s">
        <v>24</v>
      </c>
      <c r="B36" s="62">
        <v>41020000</v>
      </c>
      <c r="C36" s="45">
        <f>C37+C38+C39</f>
        <v>258279339</v>
      </c>
      <c r="D36" s="45">
        <f>D37+D38+D39</f>
        <v>258278939.94999999</v>
      </c>
    </row>
    <row r="37" spans="1:4" s="2" customFormat="1" ht="152.25" customHeight="1" x14ac:dyDescent="0.55000000000000004">
      <c r="A37" s="152" t="s">
        <v>144</v>
      </c>
      <c r="B37" s="191">
        <v>41020200</v>
      </c>
      <c r="C37" s="192">
        <v>184174900</v>
      </c>
      <c r="D37" s="144">
        <v>184174900</v>
      </c>
    </row>
    <row r="38" spans="1:4" s="2" customFormat="1" ht="206.25" customHeight="1" x14ac:dyDescent="0.55000000000000004">
      <c r="A38" s="151" t="s">
        <v>281</v>
      </c>
      <c r="B38" s="119">
        <v>41021300</v>
      </c>
      <c r="C38" s="82">
        <v>36649439</v>
      </c>
      <c r="D38" s="79">
        <v>36649039.950000003</v>
      </c>
    </row>
    <row r="39" spans="1:4" s="2" customFormat="1" ht="201" customHeight="1" x14ac:dyDescent="0.55000000000000004">
      <c r="A39" s="228" t="s">
        <v>336</v>
      </c>
      <c r="B39" s="229">
        <v>41021400</v>
      </c>
      <c r="C39" s="230">
        <v>37455000</v>
      </c>
      <c r="D39" s="86">
        <v>37455000</v>
      </c>
    </row>
    <row r="40" spans="1:4" s="2" customFormat="1" ht="41.25" customHeight="1" x14ac:dyDescent="0.6">
      <c r="A40" s="217"/>
      <c r="B40" s="121"/>
      <c r="C40" s="218"/>
      <c r="D40" s="211" t="s">
        <v>113</v>
      </c>
    </row>
    <row r="41" spans="1:4" ht="85.5" customHeight="1" x14ac:dyDescent="0.35">
      <c r="A41" s="233" t="s">
        <v>94</v>
      </c>
      <c r="B41" s="232" t="s">
        <v>314</v>
      </c>
      <c r="C41" s="232" t="s">
        <v>294</v>
      </c>
      <c r="D41" s="232" t="s">
        <v>355</v>
      </c>
    </row>
    <row r="42" spans="1:4" ht="50.25" customHeight="1" x14ac:dyDescent="0.35">
      <c r="A42" s="233"/>
      <c r="B42" s="232"/>
      <c r="C42" s="232"/>
      <c r="D42" s="232"/>
    </row>
    <row r="43" spans="1:4" s="2" customFormat="1" ht="60" customHeight="1" x14ac:dyDescent="0.5">
      <c r="A43" s="25" t="s">
        <v>26</v>
      </c>
      <c r="B43" s="62">
        <v>41030000</v>
      </c>
      <c r="C43" s="45">
        <f>C49+C50+C47+C46+C48+C51+C45+C44+C53+C54+C55+C52</f>
        <v>2910251316</v>
      </c>
      <c r="D43" s="45">
        <f>D49+D50+D47+D46+D48+D51+D45+D44+D53+D54+D55+D52</f>
        <v>2812214283.5100002</v>
      </c>
    </row>
    <row r="44" spans="1:4" s="2" customFormat="1" ht="391.5" customHeight="1" x14ac:dyDescent="0.55000000000000004">
      <c r="A44" s="194" t="s">
        <v>337</v>
      </c>
      <c r="B44" s="191">
        <v>41030500</v>
      </c>
      <c r="C44" s="195">
        <v>1050780384</v>
      </c>
      <c r="D44" s="148">
        <v>1046380391.54</v>
      </c>
    </row>
    <row r="45" spans="1:4" s="2" customFormat="1" ht="87.75" customHeight="1" x14ac:dyDescent="0.55000000000000004">
      <c r="A45" s="24" t="s">
        <v>326</v>
      </c>
      <c r="B45" s="85">
        <v>41031900</v>
      </c>
      <c r="C45" s="83">
        <v>117757000</v>
      </c>
      <c r="D45" s="75">
        <v>117421000</v>
      </c>
    </row>
    <row r="46" spans="1:4" s="2" customFormat="1" ht="126" customHeight="1" x14ac:dyDescent="0.55000000000000004">
      <c r="A46" s="155" t="s">
        <v>282</v>
      </c>
      <c r="B46" s="89">
        <v>41032900</v>
      </c>
      <c r="C46" s="110">
        <v>1257700</v>
      </c>
      <c r="D46" s="79">
        <v>1250307.46</v>
      </c>
    </row>
    <row r="47" spans="1:4" ht="84" customHeight="1" x14ac:dyDescent="0.55000000000000004">
      <c r="A47" s="154" t="s">
        <v>225</v>
      </c>
      <c r="B47" s="89">
        <v>41033000</v>
      </c>
      <c r="C47" s="91">
        <v>358256470</v>
      </c>
      <c r="D47" s="79">
        <v>314850759.55000001</v>
      </c>
    </row>
    <row r="48" spans="1:4" ht="79.5" customHeight="1" x14ac:dyDescent="0.55000000000000004">
      <c r="A48" s="155" t="s">
        <v>315</v>
      </c>
      <c r="B48" s="119">
        <v>41033800</v>
      </c>
      <c r="C48" s="82">
        <v>36291400</v>
      </c>
      <c r="D48" s="79">
        <v>34511812.979999997</v>
      </c>
    </row>
    <row r="49" spans="1:4" ht="60" customHeight="1" x14ac:dyDescent="0.55000000000000004">
      <c r="A49" s="156" t="s">
        <v>316</v>
      </c>
      <c r="B49" s="89">
        <v>41033900</v>
      </c>
      <c r="C49" s="91">
        <v>952544600</v>
      </c>
      <c r="D49" s="79">
        <v>952544600</v>
      </c>
    </row>
    <row r="50" spans="1:4" ht="200.25" customHeight="1" x14ac:dyDescent="0.55000000000000004">
      <c r="A50" s="155" t="s">
        <v>230</v>
      </c>
      <c r="B50" s="119">
        <v>41034400</v>
      </c>
      <c r="C50" s="82">
        <v>109240320</v>
      </c>
      <c r="D50" s="79">
        <v>75491806.400000006</v>
      </c>
    </row>
    <row r="51" spans="1:4" ht="91.5" customHeight="1" x14ac:dyDescent="0.55000000000000004">
      <c r="A51" s="153" t="s">
        <v>317</v>
      </c>
      <c r="B51" s="121">
        <v>41035400</v>
      </c>
      <c r="C51" s="82">
        <v>18674000</v>
      </c>
      <c r="D51" s="86">
        <v>18674000</v>
      </c>
    </row>
    <row r="52" spans="1:4" ht="166.5" customHeight="1" x14ac:dyDescent="0.55000000000000004">
      <c r="A52" s="157" t="s">
        <v>361</v>
      </c>
      <c r="B52" s="78">
        <v>41035800</v>
      </c>
      <c r="C52" s="83">
        <v>1781454</v>
      </c>
      <c r="D52" s="75">
        <v>372218.72</v>
      </c>
    </row>
    <row r="53" spans="1:4" ht="408.75" customHeight="1" x14ac:dyDescent="0.55000000000000004">
      <c r="A53" s="158" t="s">
        <v>338</v>
      </c>
      <c r="B53" s="121">
        <v>41036100</v>
      </c>
      <c r="C53" s="83">
        <v>154438299</v>
      </c>
      <c r="D53" s="75">
        <v>153683343.28999999</v>
      </c>
    </row>
    <row r="54" spans="1:4" ht="339.75" customHeight="1" x14ac:dyDescent="0.55000000000000004">
      <c r="A54" s="159" t="s">
        <v>339</v>
      </c>
      <c r="B54" s="119">
        <v>41036400</v>
      </c>
      <c r="C54" s="82">
        <v>12996589</v>
      </c>
      <c r="D54" s="79">
        <v>10215579.539999999</v>
      </c>
    </row>
    <row r="55" spans="1:4" ht="117" customHeight="1" x14ac:dyDescent="0.55000000000000004">
      <c r="A55" s="24" t="s">
        <v>340</v>
      </c>
      <c r="B55" s="116">
        <v>41037200</v>
      </c>
      <c r="C55" s="91">
        <v>96233100</v>
      </c>
      <c r="D55" s="108">
        <v>86818464.030000001</v>
      </c>
    </row>
    <row r="56" spans="1:4" s="3" customFormat="1" ht="72" customHeight="1" x14ac:dyDescent="0.5">
      <c r="A56" s="64" t="s">
        <v>145</v>
      </c>
      <c r="B56" s="62">
        <v>41050000</v>
      </c>
      <c r="C56" s="45">
        <f>C57</f>
        <v>378834520</v>
      </c>
      <c r="D56" s="45">
        <f>D57</f>
        <v>378785772.18000001</v>
      </c>
    </row>
    <row r="57" spans="1:4" ht="66" customHeight="1" x14ac:dyDescent="0.55000000000000004">
      <c r="A57" s="22" t="s">
        <v>146</v>
      </c>
      <c r="B57" s="39">
        <v>41053900</v>
      </c>
      <c r="C57" s="40">
        <v>378834520</v>
      </c>
      <c r="D57" s="40">
        <v>378785772.18000001</v>
      </c>
    </row>
    <row r="58" spans="1:4" ht="74.25" customHeight="1" x14ac:dyDescent="0.35">
      <c r="A58" s="25" t="s">
        <v>100</v>
      </c>
      <c r="B58" s="42"/>
      <c r="C58" s="43">
        <f>C33+C34</f>
        <v>11557731032</v>
      </c>
      <c r="D58" s="43">
        <f>D33+D34</f>
        <v>12533477480.52</v>
      </c>
    </row>
    <row r="59" spans="1:4" ht="67.5" customHeight="1" x14ac:dyDescent="0.5">
      <c r="A59" s="193" t="s">
        <v>98</v>
      </c>
      <c r="B59" s="49"/>
      <c r="C59" s="45"/>
      <c r="D59" s="45"/>
    </row>
    <row r="60" spans="1:4" ht="57.75" hidden="1" customHeight="1" x14ac:dyDescent="0.5">
      <c r="A60" s="23" t="s">
        <v>117</v>
      </c>
      <c r="B60" s="38">
        <v>12000000</v>
      </c>
      <c r="C60" s="37">
        <f>C61</f>
        <v>0</v>
      </c>
      <c r="D60" s="37">
        <f>D61</f>
        <v>0</v>
      </c>
    </row>
    <row r="61" spans="1:4" ht="62.25" hidden="1" customHeight="1" x14ac:dyDescent="0.55000000000000004">
      <c r="A61" s="22" t="s">
        <v>217</v>
      </c>
      <c r="B61" s="39">
        <v>12020000</v>
      </c>
      <c r="C61" s="40"/>
      <c r="D61" s="40"/>
    </row>
    <row r="62" spans="1:4" ht="56.25" customHeight="1" x14ac:dyDescent="0.5">
      <c r="A62" s="25" t="s">
        <v>120</v>
      </c>
      <c r="B62" s="62">
        <v>19000000</v>
      </c>
      <c r="C62" s="45">
        <f>C63+C64</f>
        <v>142204200</v>
      </c>
      <c r="D62" s="45">
        <f>D63+D64</f>
        <v>194727685.53999999</v>
      </c>
    </row>
    <row r="63" spans="1:4" ht="54" customHeight="1" x14ac:dyDescent="0.55000000000000004">
      <c r="A63" s="183" t="s">
        <v>213</v>
      </c>
      <c r="B63" s="190">
        <v>19010000</v>
      </c>
      <c r="C63" s="87">
        <v>142204200</v>
      </c>
      <c r="D63" s="113">
        <v>194642624.28999999</v>
      </c>
    </row>
    <row r="64" spans="1:4" ht="54" customHeight="1" x14ac:dyDescent="0.55000000000000004">
      <c r="A64" s="22" t="s">
        <v>147</v>
      </c>
      <c r="B64" s="85">
        <v>19050000</v>
      </c>
      <c r="C64" s="100"/>
      <c r="D64" s="86">
        <v>85061.25</v>
      </c>
    </row>
    <row r="65" spans="1:4" ht="54" hidden="1" customHeight="1" x14ac:dyDescent="0.5">
      <c r="A65" s="21" t="s">
        <v>124</v>
      </c>
      <c r="B65" s="36">
        <v>21000000</v>
      </c>
      <c r="C65" s="37">
        <f>C66</f>
        <v>0</v>
      </c>
      <c r="D65" s="37">
        <f>D66</f>
        <v>0</v>
      </c>
    </row>
    <row r="66" spans="1:4" ht="90.75" hidden="1" customHeight="1" x14ac:dyDescent="0.55000000000000004">
      <c r="A66" s="22" t="s">
        <v>148</v>
      </c>
      <c r="B66" s="39">
        <v>21110000</v>
      </c>
      <c r="C66" s="40"/>
      <c r="D66" s="40"/>
    </row>
    <row r="67" spans="1:4" ht="58.5" customHeight="1" x14ac:dyDescent="0.5">
      <c r="A67" s="25" t="s">
        <v>118</v>
      </c>
      <c r="B67" s="62">
        <v>24000000</v>
      </c>
      <c r="C67" s="45">
        <f>C68+C73</f>
        <v>124000</v>
      </c>
      <c r="D67" s="45">
        <f>D68+D73</f>
        <v>3523047.67</v>
      </c>
    </row>
    <row r="68" spans="1:4" ht="58.5" customHeight="1" x14ac:dyDescent="0.55000000000000004">
      <c r="A68" s="22" t="s">
        <v>138</v>
      </c>
      <c r="B68" s="85">
        <v>24060000</v>
      </c>
      <c r="C68" s="98">
        <f>+C69</f>
        <v>0</v>
      </c>
      <c r="D68" s="75">
        <f>+D69</f>
        <v>3395430.73</v>
      </c>
    </row>
    <row r="69" spans="1:4" ht="130.5" customHeight="1" x14ac:dyDescent="0.55000000000000004">
      <c r="A69" s="231" t="s">
        <v>149</v>
      </c>
      <c r="B69" s="89">
        <v>24062100</v>
      </c>
      <c r="C69" s="83"/>
      <c r="D69" s="83">
        <v>3395430.73</v>
      </c>
    </row>
    <row r="70" spans="1:4" ht="44.25" customHeight="1" x14ac:dyDescent="0.6">
      <c r="A70" s="217"/>
      <c r="B70" s="121"/>
      <c r="C70" s="91"/>
      <c r="D70" s="211" t="s">
        <v>113</v>
      </c>
    </row>
    <row r="71" spans="1:4" ht="85.5" customHeight="1" x14ac:dyDescent="0.35">
      <c r="A71" s="233" t="s">
        <v>94</v>
      </c>
      <c r="B71" s="232" t="s">
        <v>314</v>
      </c>
      <c r="C71" s="232" t="s">
        <v>294</v>
      </c>
      <c r="D71" s="232" t="s">
        <v>355</v>
      </c>
    </row>
    <row r="72" spans="1:4" ht="50.25" customHeight="1" x14ac:dyDescent="0.35">
      <c r="A72" s="233"/>
      <c r="B72" s="232"/>
      <c r="C72" s="232"/>
      <c r="D72" s="232"/>
    </row>
    <row r="73" spans="1:4" ht="54.75" customHeight="1" x14ac:dyDescent="0.55000000000000004">
      <c r="A73" s="22" t="s">
        <v>214</v>
      </c>
      <c r="B73" s="39">
        <v>24110000</v>
      </c>
      <c r="C73" s="40">
        <v>124000</v>
      </c>
      <c r="D73" s="40">
        <v>127616.94</v>
      </c>
    </row>
    <row r="74" spans="1:4" ht="57" customHeight="1" x14ac:dyDescent="0.5">
      <c r="A74" s="65" t="s">
        <v>103</v>
      </c>
      <c r="B74" s="62">
        <v>25000000</v>
      </c>
      <c r="C74" s="45">
        <v>733566424.22000003</v>
      </c>
      <c r="D74" s="45">
        <v>736505416.63999999</v>
      </c>
    </row>
    <row r="75" spans="1:4" ht="55.5" customHeight="1" x14ac:dyDescent="0.5">
      <c r="A75" s="25" t="s">
        <v>119</v>
      </c>
      <c r="B75" s="62">
        <v>30000000</v>
      </c>
      <c r="C75" s="45">
        <f>C76</f>
        <v>0</v>
      </c>
      <c r="D75" s="45">
        <f>D76</f>
        <v>187861.71</v>
      </c>
    </row>
    <row r="76" spans="1:4" ht="91.5" customHeight="1" x14ac:dyDescent="0.55000000000000004">
      <c r="A76" s="22" t="s">
        <v>293</v>
      </c>
      <c r="B76" s="39">
        <v>31030000</v>
      </c>
      <c r="C76" s="40"/>
      <c r="D76" s="40">
        <v>187861.71</v>
      </c>
    </row>
    <row r="77" spans="1:4" s="3" customFormat="1" ht="60.75" customHeight="1" x14ac:dyDescent="0.5">
      <c r="A77" s="197" t="s">
        <v>26</v>
      </c>
      <c r="B77" s="62">
        <v>41030000</v>
      </c>
      <c r="C77" s="45">
        <f>C78+C79+C80</f>
        <v>153930254</v>
      </c>
      <c r="D77" s="45">
        <f>D78+D79+D80</f>
        <v>41239549.780000001</v>
      </c>
    </row>
    <row r="78" spans="1:4" s="3" customFormat="1" ht="93.75" customHeight="1" x14ac:dyDescent="0.55000000000000004">
      <c r="A78" s="196" t="s">
        <v>283</v>
      </c>
      <c r="B78" s="190">
        <v>41031400</v>
      </c>
      <c r="C78" s="125">
        <v>15022956</v>
      </c>
      <c r="D78" s="75">
        <v>2459674.6800000002</v>
      </c>
    </row>
    <row r="79" spans="1:4" s="3" customFormat="1" ht="92.25" customHeight="1" x14ac:dyDescent="0.55000000000000004">
      <c r="A79" s="160" t="s">
        <v>290</v>
      </c>
      <c r="B79" s="93">
        <v>41033100</v>
      </c>
      <c r="C79" s="83">
        <v>136793198</v>
      </c>
      <c r="D79" s="96">
        <v>36665775.100000001</v>
      </c>
    </row>
    <row r="80" spans="1:4" s="3" customFormat="1" ht="77.25" customHeight="1" x14ac:dyDescent="0.55000000000000004">
      <c r="A80" s="160" t="s">
        <v>362</v>
      </c>
      <c r="B80" s="198">
        <v>41033300</v>
      </c>
      <c r="C80" s="199">
        <v>2114100</v>
      </c>
      <c r="D80" s="86">
        <v>2114100</v>
      </c>
    </row>
    <row r="81" spans="1:4" s="3" customFormat="1" ht="69" customHeight="1" x14ac:dyDescent="0.5">
      <c r="A81" s="64" t="s">
        <v>145</v>
      </c>
      <c r="B81" s="62">
        <v>41050000</v>
      </c>
      <c r="C81" s="45">
        <f>C83+C84+C82</f>
        <v>87772235</v>
      </c>
      <c r="D81" s="45">
        <f>D83+D84+D82</f>
        <v>87691407.620000005</v>
      </c>
    </row>
    <row r="82" spans="1:4" s="3" customFormat="1" ht="174" hidden="1" customHeight="1" x14ac:dyDescent="0.55000000000000004">
      <c r="A82" s="24" t="s">
        <v>150</v>
      </c>
      <c r="B82" s="39">
        <v>41053500</v>
      </c>
      <c r="C82" s="40"/>
      <c r="D82" s="40"/>
    </row>
    <row r="83" spans="1:4" ht="86.25" hidden="1" customHeight="1" x14ac:dyDescent="0.55000000000000004">
      <c r="A83" s="22" t="s">
        <v>151</v>
      </c>
      <c r="B83" s="39">
        <v>41053700</v>
      </c>
      <c r="C83" s="40"/>
      <c r="D83" s="40"/>
    </row>
    <row r="84" spans="1:4" ht="48.75" customHeight="1" x14ac:dyDescent="0.55000000000000004">
      <c r="A84" s="22" t="s">
        <v>146</v>
      </c>
      <c r="B84" s="85">
        <v>41053900</v>
      </c>
      <c r="C84" s="122">
        <v>87772235</v>
      </c>
      <c r="D84" s="117">
        <v>87691407.620000005</v>
      </c>
    </row>
    <row r="85" spans="1:4" ht="71.25" customHeight="1" x14ac:dyDescent="0.5">
      <c r="A85" s="26" t="s">
        <v>122</v>
      </c>
      <c r="B85" s="193"/>
      <c r="C85" s="45">
        <f>C62+C67+C74+C75++C77+C81</f>
        <v>1117597113.22</v>
      </c>
      <c r="D85" s="45">
        <f>D62+D67+D74+D75++D77+D81</f>
        <v>1063874968.9599999</v>
      </c>
    </row>
    <row r="86" spans="1:4" ht="78.75" customHeight="1" x14ac:dyDescent="0.35">
      <c r="A86" s="26" t="s">
        <v>90</v>
      </c>
      <c r="B86" s="193"/>
      <c r="C86" s="43">
        <f>+C58+C85</f>
        <v>12675328145.219999</v>
      </c>
      <c r="D86" s="43">
        <f>+D58+D85</f>
        <v>13597352449.48</v>
      </c>
    </row>
    <row r="87" spans="1:4" ht="45" customHeight="1" x14ac:dyDescent="0.35">
      <c r="A87" s="212"/>
      <c r="B87" s="213"/>
      <c r="C87" s="214"/>
      <c r="D87" s="215" t="s">
        <v>113</v>
      </c>
    </row>
    <row r="88" spans="1:4" ht="80.25" customHeight="1" x14ac:dyDescent="0.35">
      <c r="A88" s="236" t="s">
        <v>91</v>
      </c>
      <c r="B88" s="232" t="s">
        <v>256</v>
      </c>
      <c r="C88" s="232" t="s">
        <v>294</v>
      </c>
      <c r="D88" s="232" t="s">
        <v>355</v>
      </c>
    </row>
    <row r="89" spans="1:4" ht="49.5" customHeight="1" x14ac:dyDescent="0.35">
      <c r="A89" s="236"/>
      <c r="B89" s="232"/>
      <c r="C89" s="232"/>
      <c r="D89" s="232"/>
    </row>
    <row r="90" spans="1:4" ht="55.5" customHeight="1" x14ac:dyDescent="0.35">
      <c r="A90" s="193" t="s">
        <v>112</v>
      </c>
      <c r="B90" s="66"/>
      <c r="C90" s="66"/>
      <c r="D90" s="66"/>
    </row>
    <row r="91" spans="1:4" ht="51" customHeight="1" x14ac:dyDescent="0.5">
      <c r="A91" s="138" t="s">
        <v>105</v>
      </c>
      <c r="B91" s="67" t="s">
        <v>0</v>
      </c>
      <c r="C91" s="45">
        <f>C93+C94</f>
        <v>70974858.379999995</v>
      </c>
      <c r="D91" s="45">
        <f>D93+D94</f>
        <v>68369771.450000003</v>
      </c>
    </row>
    <row r="92" spans="1:4" ht="42" customHeight="1" x14ac:dyDescent="0.55000000000000004">
      <c r="A92" s="27" t="s">
        <v>96</v>
      </c>
      <c r="B92" s="107"/>
      <c r="C92" s="133"/>
      <c r="D92" s="75"/>
    </row>
    <row r="93" spans="1:4" ht="148.5" customHeight="1" x14ac:dyDescent="0.55000000000000004">
      <c r="A93" s="161" t="s">
        <v>152</v>
      </c>
      <c r="B93" s="94" t="s">
        <v>27</v>
      </c>
      <c r="C93" s="92">
        <v>67773705</v>
      </c>
      <c r="D93" s="79">
        <v>66452140.939999998</v>
      </c>
    </row>
    <row r="94" spans="1:4" ht="63" customHeight="1" x14ac:dyDescent="0.55000000000000004">
      <c r="A94" s="123" t="s">
        <v>153</v>
      </c>
      <c r="B94" s="99" t="s">
        <v>28</v>
      </c>
      <c r="C94" s="109">
        <v>3201153.38</v>
      </c>
      <c r="D94" s="75">
        <v>1917630.51</v>
      </c>
    </row>
    <row r="95" spans="1:4" ht="91.5" customHeight="1" x14ac:dyDescent="0.5">
      <c r="A95" s="68" t="s">
        <v>93</v>
      </c>
      <c r="B95" s="48"/>
      <c r="C95" s="45"/>
      <c r="D95" s="45"/>
    </row>
    <row r="96" spans="1:4" ht="49.5" customHeight="1" x14ac:dyDescent="0.5">
      <c r="A96" s="138" t="s">
        <v>106</v>
      </c>
      <c r="B96" s="48" t="s">
        <v>1</v>
      </c>
      <c r="C96" s="45">
        <f>C99+C101+C102+C103+C104+C105+C106+C100+C98+C108+C109+C111+C112+C113+C114+C115+C107+C110+C118+C117+C116+C119</f>
        <v>3248004735.7199998</v>
      </c>
      <c r="D96" s="45">
        <f>D99+D101+D102+D103+D104+D105+D106+D100+D98+D108+D109+D111+D112+D113+D114+D115+D107+D110+D118+D117+D116+D119</f>
        <v>3179648291.3500009</v>
      </c>
    </row>
    <row r="97" spans="1:4" ht="44.25" customHeight="1" x14ac:dyDescent="0.55000000000000004">
      <c r="A97" s="27" t="s">
        <v>96</v>
      </c>
      <c r="B97" s="107"/>
      <c r="C97" s="145"/>
      <c r="D97" s="210"/>
    </row>
    <row r="98" spans="1:4" ht="138" customHeight="1" x14ac:dyDescent="0.55000000000000004">
      <c r="A98" s="162" t="s">
        <v>266</v>
      </c>
      <c r="B98" s="124" t="s">
        <v>231</v>
      </c>
      <c r="C98" s="83">
        <v>142647881</v>
      </c>
      <c r="D98" s="75">
        <v>137812216.43000001</v>
      </c>
    </row>
    <row r="99" spans="1:4" ht="107.25" customHeight="1" x14ac:dyDescent="0.55000000000000004">
      <c r="A99" s="163" t="s">
        <v>267</v>
      </c>
      <c r="B99" s="101" t="s">
        <v>232</v>
      </c>
      <c r="C99" s="83">
        <v>124113631</v>
      </c>
      <c r="D99" s="96">
        <v>119594559.47</v>
      </c>
    </row>
    <row r="100" spans="1:4" ht="129" customHeight="1" x14ac:dyDescent="0.55000000000000004">
      <c r="A100" s="164" t="s">
        <v>268</v>
      </c>
      <c r="B100" s="94" t="s">
        <v>233</v>
      </c>
      <c r="C100" s="125">
        <v>100781144</v>
      </c>
      <c r="D100" s="75">
        <v>99562356.120000005</v>
      </c>
    </row>
    <row r="101" spans="1:4" ht="139.5" customHeight="1" x14ac:dyDescent="0.55000000000000004">
      <c r="A101" s="163" t="s">
        <v>269</v>
      </c>
      <c r="B101" s="101" t="s">
        <v>234</v>
      </c>
      <c r="C101" s="83">
        <v>227026600</v>
      </c>
      <c r="D101" s="96">
        <v>213642832.40000001</v>
      </c>
    </row>
    <row r="102" spans="1:4" ht="105.75" customHeight="1" x14ac:dyDescent="0.55000000000000004">
      <c r="A102" s="163" t="s">
        <v>270</v>
      </c>
      <c r="B102" s="95" t="s">
        <v>235</v>
      </c>
      <c r="C102" s="91">
        <v>101759500</v>
      </c>
      <c r="D102" s="79">
        <v>99252012.530000001</v>
      </c>
    </row>
    <row r="103" spans="1:4" ht="149.25" customHeight="1" x14ac:dyDescent="0.55000000000000004">
      <c r="A103" s="163" t="s">
        <v>271</v>
      </c>
      <c r="B103" s="101" t="s">
        <v>236</v>
      </c>
      <c r="C103" s="82">
        <v>164990200</v>
      </c>
      <c r="D103" s="79">
        <v>156244200.75</v>
      </c>
    </row>
    <row r="104" spans="1:4" ht="86.25" customHeight="1" x14ac:dyDescent="0.55000000000000004">
      <c r="A104" s="163" t="s">
        <v>218</v>
      </c>
      <c r="B104" s="99" t="s">
        <v>2</v>
      </c>
      <c r="C104" s="82">
        <v>49902684</v>
      </c>
      <c r="D104" s="79">
        <v>49568388.229999997</v>
      </c>
    </row>
    <row r="105" spans="1:4" ht="115.5" customHeight="1" x14ac:dyDescent="0.55000000000000004">
      <c r="A105" s="163" t="s">
        <v>243</v>
      </c>
      <c r="B105" s="101" t="s">
        <v>237</v>
      </c>
      <c r="C105" s="82">
        <v>818964508.89999998</v>
      </c>
      <c r="D105" s="79">
        <v>816052058.51999998</v>
      </c>
    </row>
    <row r="106" spans="1:4" ht="117.75" customHeight="1" x14ac:dyDescent="0.55000000000000004">
      <c r="A106" s="163" t="s">
        <v>244</v>
      </c>
      <c r="B106" s="95" t="s">
        <v>238</v>
      </c>
      <c r="C106" s="83">
        <v>94374300</v>
      </c>
      <c r="D106" s="96">
        <v>93093750.579999998</v>
      </c>
    </row>
    <row r="107" spans="1:4" ht="228" customHeight="1" x14ac:dyDescent="0.55000000000000004">
      <c r="A107" s="163" t="s">
        <v>318</v>
      </c>
      <c r="B107" s="95" t="s">
        <v>306</v>
      </c>
      <c r="C107" s="92">
        <v>31112318.43</v>
      </c>
      <c r="D107" s="75">
        <v>30389543.239999998</v>
      </c>
    </row>
    <row r="108" spans="1:4" ht="113.25" customHeight="1" x14ac:dyDescent="0.55000000000000004">
      <c r="A108" s="163" t="s">
        <v>245</v>
      </c>
      <c r="B108" s="101" t="s">
        <v>239</v>
      </c>
      <c r="C108" s="83">
        <v>961262751.47000003</v>
      </c>
      <c r="D108" s="96">
        <v>947592767.22000003</v>
      </c>
    </row>
    <row r="109" spans="1:4" ht="111" customHeight="1" x14ac:dyDescent="0.55000000000000004">
      <c r="A109" s="163" t="s">
        <v>246</v>
      </c>
      <c r="B109" s="95" t="s">
        <v>240</v>
      </c>
      <c r="C109" s="83">
        <v>138497800</v>
      </c>
      <c r="D109" s="75">
        <v>136758854.28</v>
      </c>
    </row>
    <row r="110" spans="1:4" ht="211.5" customHeight="1" x14ac:dyDescent="0.55000000000000004">
      <c r="A110" s="163" t="s">
        <v>319</v>
      </c>
      <c r="B110" s="101" t="s">
        <v>307</v>
      </c>
      <c r="C110" s="82">
        <v>15157763.92</v>
      </c>
      <c r="D110" s="79">
        <v>14161291.109999999</v>
      </c>
    </row>
    <row r="111" spans="1:4" ht="57.75" customHeight="1" x14ac:dyDescent="0.55000000000000004">
      <c r="A111" s="163" t="s">
        <v>219</v>
      </c>
      <c r="B111" s="101" t="s">
        <v>31</v>
      </c>
      <c r="C111" s="83">
        <v>88949400</v>
      </c>
      <c r="D111" s="96">
        <v>88463621.799999997</v>
      </c>
    </row>
    <row r="112" spans="1:4" ht="69.75" customHeight="1" x14ac:dyDescent="0.55000000000000004">
      <c r="A112" s="165" t="s">
        <v>154</v>
      </c>
      <c r="B112" s="99" t="s">
        <v>3</v>
      </c>
      <c r="C112" s="98">
        <v>90892008</v>
      </c>
      <c r="D112" s="75">
        <v>88644368.599999994</v>
      </c>
    </row>
    <row r="113" spans="1:4" ht="66.75" customHeight="1" x14ac:dyDescent="0.55000000000000004">
      <c r="A113" s="163" t="s">
        <v>220</v>
      </c>
      <c r="B113" s="101" t="s">
        <v>4</v>
      </c>
      <c r="C113" s="83">
        <v>13883560</v>
      </c>
      <c r="D113" s="96">
        <v>13871116.699999999</v>
      </c>
    </row>
    <row r="114" spans="1:4" ht="99.75" customHeight="1" x14ac:dyDescent="0.55000000000000004">
      <c r="A114" s="163" t="s">
        <v>155</v>
      </c>
      <c r="B114" s="101" t="s">
        <v>241</v>
      </c>
      <c r="C114" s="83">
        <v>48924693</v>
      </c>
      <c r="D114" s="96">
        <v>47577126.840000004</v>
      </c>
    </row>
    <row r="115" spans="1:4" ht="79.5" customHeight="1" x14ac:dyDescent="0.55000000000000004">
      <c r="A115" s="163" t="s">
        <v>216</v>
      </c>
      <c r="B115" s="101" t="s">
        <v>242</v>
      </c>
      <c r="C115" s="83">
        <v>21118630</v>
      </c>
      <c r="D115" s="96">
        <v>17184102.32</v>
      </c>
    </row>
    <row r="116" spans="1:4" ht="153" customHeight="1" x14ac:dyDescent="0.55000000000000004">
      <c r="A116" s="163" t="s">
        <v>346</v>
      </c>
      <c r="B116" s="101" t="s">
        <v>332</v>
      </c>
      <c r="C116" s="83">
        <v>12806</v>
      </c>
      <c r="D116" s="96">
        <v>12805.5</v>
      </c>
    </row>
    <row r="117" spans="1:4" ht="155.25" customHeight="1" x14ac:dyDescent="0.55000000000000004">
      <c r="A117" s="166" t="s">
        <v>341</v>
      </c>
      <c r="B117" s="99" t="s">
        <v>327</v>
      </c>
      <c r="C117" s="81">
        <v>6774380</v>
      </c>
      <c r="D117" s="75">
        <v>3583584.82</v>
      </c>
    </row>
    <row r="118" spans="1:4" ht="161.25" customHeight="1" x14ac:dyDescent="0.55000000000000004">
      <c r="A118" s="174" t="s">
        <v>320</v>
      </c>
      <c r="B118" s="201" t="s">
        <v>308</v>
      </c>
      <c r="C118" s="149">
        <v>6498176</v>
      </c>
      <c r="D118" s="171">
        <v>6399128.5700000003</v>
      </c>
    </row>
    <row r="119" spans="1:4" ht="183.75" customHeight="1" x14ac:dyDescent="0.55000000000000004">
      <c r="A119" s="167" t="s">
        <v>299</v>
      </c>
      <c r="B119" s="95" t="s">
        <v>297</v>
      </c>
      <c r="C119" s="92">
        <v>360000</v>
      </c>
      <c r="D119" s="79">
        <v>187605.32</v>
      </c>
    </row>
    <row r="120" spans="1:4" ht="56.25" customHeight="1" x14ac:dyDescent="0.5">
      <c r="A120" s="105" t="s">
        <v>284</v>
      </c>
      <c r="B120" s="106" t="s">
        <v>5</v>
      </c>
      <c r="C120" s="90">
        <f>C122+C123+C124+C125+C126+C127+C128+C130+C129</f>
        <v>1069694128.89</v>
      </c>
      <c r="D120" s="90">
        <f>D122+D123+D124+D125+D126+D127+D128+D130+D129</f>
        <v>1067720291.2700002</v>
      </c>
    </row>
    <row r="121" spans="1:4" ht="45.75" customHeight="1" x14ac:dyDescent="0.55000000000000004">
      <c r="A121" s="27" t="s">
        <v>96</v>
      </c>
      <c r="B121" s="141"/>
      <c r="C121" s="133"/>
      <c r="D121" s="75"/>
    </row>
    <row r="122" spans="1:4" ht="70.5" customHeight="1" x14ac:dyDescent="0.55000000000000004">
      <c r="A122" s="167" t="s">
        <v>156</v>
      </c>
      <c r="B122" s="101" t="s">
        <v>6</v>
      </c>
      <c r="C122" s="83">
        <v>310027024</v>
      </c>
      <c r="D122" s="79">
        <v>309746719.75999999</v>
      </c>
    </row>
    <row r="123" spans="1:4" ht="68.25" customHeight="1" x14ac:dyDescent="0.55000000000000004">
      <c r="A123" s="167" t="s">
        <v>157</v>
      </c>
      <c r="B123" s="128" t="s">
        <v>66</v>
      </c>
      <c r="C123" s="100">
        <v>276304703.80000001</v>
      </c>
      <c r="D123" s="79">
        <v>274980966.17000002</v>
      </c>
    </row>
    <row r="124" spans="1:4" ht="105.75" customHeight="1" x14ac:dyDescent="0.55000000000000004">
      <c r="A124" s="167" t="s">
        <v>158</v>
      </c>
      <c r="B124" s="101" t="s">
        <v>7</v>
      </c>
      <c r="C124" s="83">
        <v>77763880</v>
      </c>
      <c r="D124" s="79">
        <v>77719049.260000005</v>
      </c>
    </row>
    <row r="125" spans="1:4" ht="55.5" customHeight="1" x14ac:dyDescent="0.55000000000000004">
      <c r="A125" s="167" t="s">
        <v>159</v>
      </c>
      <c r="B125" s="95" t="s">
        <v>8</v>
      </c>
      <c r="C125" s="87">
        <v>85336217</v>
      </c>
      <c r="D125" s="79">
        <v>85165031.829999998</v>
      </c>
    </row>
    <row r="126" spans="1:4" ht="66.75" customHeight="1" x14ac:dyDescent="0.55000000000000004">
      <c r="A126" s="167" t="s">
        <v>160</v>
      </c>
      <c r="B126" s="101" t="s">
        <v>9</v>
      </c>
      <c r="C126" s="83">
        <v>19569726.010000002</v>
      </c>
      <c r="D126" s="79">
        <v>19561921.199999999</v>
      </c>
    </row>
    <row r="127" spans="1:4" ht="66.75" customHeight="1" x14ac:dyDescent="0.55000000000000004">
      <c r="A127" s="167" t="s">
        <v>161</v>
      </c>
      <c r="B127" s="95" t="s">
        <v>10</v>
      </c>
      <c r="C127" s="87">
        <v>15705154.08</v>
      </c>
      <c r="D127" s="79">
        <v>15689232.91</v>
      </c>
    </row>
    <row r="128" spans="1:4" ht="69" customHeight="1" x14ac:dyDescent="0.55000000000000004">
      <c r="A128" s="167" t="s">
        <v>162</v>
      </c>
      <c r="B128" s="101" t="s">
        <v>11</v>
      </c>
      <c r="C128" s="83">
        <v>59665265</v>
      </c>
      <c r="D128" s="168">
        <v>59624113.359999999</v>
      </c>
    </row>
    <row r="129" spans="1:4" ht="69" customHeight="1" x14ac:dyDescent="0.55000000000000004">
      <c r="A129" s="169" t="s">
        <v>163</v>
      </c>
      <c r="B129" s="101" t="s">
        <v>64</v>
      </c>
      <c r="C129" s="83">
        <v>108191896</v>
      </c>
      <c r="D129" s="168">
        <v>108102996.56</v>
      </c>
    </row>
    <row r="130" spans="1:4" ht="61.5" customHeight="1" x14ac:dyDescent="0.55000000000000004">
      <c r="A130" s="127" t="s">
        <v>164</v>
      </c>
      <c r="B130" s="128" t="s">
        <v>65</v>
      </c>
      <c r="C130" s="98">
        <v>117130263</v>
      </c>
      <c r="D130" s="168">
        <v>117130260.22</v>
      </c>
    </row>
    <row r="131" spans="1:4" ht="48" customHeight="1" x14ac:dyDescent="0.5">
      <c r="A131" s="73" t="s">
        <v>95</v>
      </c>
      <c r="B131" s="104"/>
      <c r="C131" s="44"/>
      <c r="D131" s="44"/>
    </row>
    <row r="132" spans="1:4" ht="52.5" customHeight="1" x14ac:dyDescent="0.5">
      <c r="A132" s="74" t="s">
        <v>104</v>
      </c>
      <c r="B132" s="106" t="s">
        <v>12</v>
      </c>
      <c r="C132" s="90">
        <f>C134+C149+C135+C136+C137+C138+C139+C140+C143+C144+C146+C150+C151+C145+C141+C142+C147+C148</f>
        <v>850034228.97000003</v>
      </c>
      <c r="D132" s="90">
        <f>D134+D149+D135+D136+D137+D138+D139+D140+D143+D144+D146+D150+D151+D145+D141+D142+D147+D148</f>
        <v>801480082.45000005</v>
      </c>
    </row>
    <row r="133" spans="1:4" ht="38.25" x14ac:dyDescent="0.55000000000000004">
      <c r="A133" s="29" t="s">
        <v>227</v>
      </c>
      <c r="B133" s="141"/>
      <c r="C133" s="133"/>
      <c r="D133" s="75"/>
    </row>
    <row r="134" spans="1:4" ht="77.25" customHeight="1" x14ac:dyDescent="0.55000000000000004">
      <c r="A134" s="162" t="s">
        <v>165</v>
      </c>
      <c r="B134" s="94" t="s">
        <v>69</v>
      </c>
      <c r="C134" s="82">
        <v>1309500</v>
      </c>
      <c r="D134" s="79">
        <v>266592.75</v>
      </c>
    </row>
    <row r="135" spans="1:4" ht="118.5" customHeight="1" x14ac:dyDescent="0.55000000000000004">
      <c r="A135" s="162" t="s">
        <v>166</v>
      </c>
      <c r="B135" s="111" t="s">
        <v>70</v>
      </c>
      <c r="C135" s="83">
        <v>137615303</v>
      </c>
      <c r="D135" s="96">
        <v>131700330.23</v>
      </c>
    </row>
    <row r="136" spans="1:4" ht="206.25" customHeight="1" x14ac:dyDescent="0.55000000000000004">
      <c r="A136" s="163" t="s">
        <v>167</v>
      </c>
      <c r="B136" s="101" t="s">
        <v>71</v>
      </c>
      <c r="C136" s="83">
        <v>457371855</v>
      </c>
      <c r="D136" s="96">
        <v>445779195.01999998</v>
      </c>
    </row>
    <row r="137" spans="1:4" s="6" customFormat="1" ht="66" customHeight="1" x14ac:dyDescent="0.55000000000000004">
      <c r="A137" s="162" t="s">
        <v>168</v>
      </c>
      <c r="B137" s="111" t="s">
        <v>72</v>
      </c>
      <c r="C137" s="83">
        <v>18280280</v>
      </c>
      <c r="D137" s="96">
        <v>17713531.379999999</v>
      </c>
    </row>
    <row r="138" spans="1:4" ht="167.25" customHeight="1" x14ac:dyDescent="0.55000000000000004">
      <c r="A138" s="162" t="s">
        <v>169</v>
      </c>
      <c r="B138" s="111" t="s">
        <v>73</v>
      </c>
      <c r="C138" s="120">
        <v>5043100</v>
      </c>
      <c r="D138" s="96">
        <v>5013645.3499999996</v>
      </c>
    </row>
    <row r="139" spans="1:4" ht="73.5" customHeight="1" x14ac:dyDescent="0.55000000000000004">
      <c r="A139" s="162" t="s">
        <v>170</v>
      </c>
      <c r="B139" s="111" t="s">
        <v>74</v>
      </c>
      <c r="C139" s="120">
        <v>901600</v>
      </c>
      <c r="D139" s="96">
        <v>901498.55</v>
      </c>
    </row>
    <row r="140" spans="1:4" ht="57.75" customHeight="1" x14ac:dyDescent="0.55000000000000004">
      <c r="A140" s="162" t="s">
        <v>247</v>
      </c>
      <c r="B140" s="111" t="s">
        <v>32</v>
      </c>
      <c r="C140" s="120">
        <v>5976305</v>
      </c>
      <c r="D140" s="96">
        <v>5900072.5700000003</v>
      </c>
    </row>
    <row r="141" spans="1:4" ht="106.5" customHeight="1" x14ac:dyDescent="0.55000000000000004">
      <c r="A141" s="162" t="s">
        <v>272</v>
      </c>
      <c r="B141" s="111" t="s">
        <v>263</v>
      </c>
      <c r="C141" s="83">
        <v>20000</v>
      </c>
      <c r="D141" s="96"/>
    </row>
    <row r="142" spans="1:4" ht="59.25" customHeight="1" x14ac:dyDescent="0.55000000000000004">
      <c r="A142" s="162" t="s">
        <v>273</v>
      </c>
      <c r="B142" s="111" t="s">
        <v>264</v>
      </c>
      <c r="C142" s="83">
        <v>80000</v>
      </c>
      <c r="D142" s="96"/>
    </row>
    <row r="143" spans="1:4" ht="105.75" customHeight="1" x14ac:dyDescent="0.55000000000000004">
      <c r="A143" s="162" t="s">
        <v>171</v>
      </c>
      <c r="B143" s="111" t="s">
        <v>75</v>
      </c>
      <c r="C143" s="83">
        <v>479130</v>
      </c>
      <c r="D143" s="96">
        <v>479129.34</v>
      </c>
    </row>
    <row r="144" spans="1:4" ht="63" customHeight="1" x14ac:dyDescent="0.55000000000000004">
      <c r="A144" s="167" t="s">
        <v>172</v>
      </c>
      <c r="B144" s="101" t="s">
        <v>125</v>
      </c>
      <c r="C144" s="83">
        <v>1519543.97</v>
      </c>
      <c r="D144" s="96">
        <v>1449864.89</v>
      </c>
    </row>
    <row r="145" spans="1:5" ht="175.5" customHeight="1" x14ac:dyDescent="0.55000000000000004">
      <c r="A145" s="167" t="s">
        <v>259</v>
      </c>
      <c r="B145" s="101" t="s">
        <v>257</v>
      </c>
      <c r="C145" s="83">
        <v>10204136</v>
      </c>
      <c r="D145" s="96">
        <v>8016447.0999999996</v>
      </c>
    </row>
    <row r="146" spans="1:5" ht="129.75" customHeight="1" x14ac:dyDescent="0.55000000000000004">
      <c r="A146" s="167" t="s">
        <v>173</v>
      </c>
      <c r="B146" s="101" t="s">
        <v>33</v>
      </c>
      <c r="C146" s="83">
        <v>1070300</v>
      </c>
      <c r="D146" s="96">
        <v>892835.65</v>
      </c>
    </row>
    <row r="147" spans="1:5" ht="58.5" customHeight="1" x14ac:dyDescent="0.55000000000000004">
      <c r="A147" s="167" t="s">
        <v>285</v>
      </c>
      <c r="B147" s="101" t="s">
        <v>276</v>
      </c>
      <c r="C147" s="83">
        <v>3700000</v>
      </c>
      <c r="D147" s="96">
        <v>3442354.91</v>
      </c>
    </row>
    <row r="148" spans="1:5" ht="127.5" customHeight="1" x14ac:dyDescent="0.55000000000000004">
      <c r="A148" s="167" t="s">
        <v>321</v>
      </c>
      <c r="B148" s="101" t="s">
        <v>309</v>
      </c>
      <c r="C148" s="83">
        <v>40000</v>
      </c>
      <c r="D148" s="96">
        <v>40000</v>
      </c>
    </row>
    <row r="149" spans="1:5" ht="80.25" customHeight="1" x14ac:dyDescent="0.55000000000000004">
      <c r="A149" s="167" t="s">
        <v>174</v>
      </c>
      <c r="B149" s="101" t="s">
        <v>76</v>
      </c>
      <c r="C149" s="83">
        <v>13696500</v>
      </c>
      <c r="D149" s="96">
        <v>13217753.73</v>
      </c>
    </row>
    <row r="150" spans="1:5" ht="125.25" customHeight="1" x14ac:dyDescent="0.55000000000000004">
      <c r="A150" s="167" t="s">
        <v>175</v>
      </c>
      <c r="B150" s="101" t="s">
        <v>34</v>
      </c>
      <c r="C150" s="83">
        <v>21730876</v>
      </c>
      <c r="D150" s="96">
        <v>21320305.369999997</v>
      </c>
    </row>
    <row r="151" spans="1:5" ht="85.5" customHeight="1" x14ac:dyDescent="0.55000000000000004">
      <c r="A151" s="28" t="s">
        <v>176</v>
      </c>
      <c r="B151" s="107" t="s">
        <v>35</v>
      </c>
      <c r="C151" s="98">
        <v>170995800</v>
      </c>
      <c r="D151" s="75">
        <v>145346525.61000001</v>
      </c>
    </row>
    <row r="152" spans="1:5" ht="58.5" customHeight="1" x14ac:dyDescent="0.5">
      <c r="A152" s="138" t="s">
        <v>107</v>
      </c>
      <c r="B152" s="48" t="s">
        <v>77</v>
      </c>
      <c r="C152" s="45">
        <f>C154+C155+C156+C157+C158+C159</f>
        <v>369896004</v>
      </c>
      <c r="D152" s="45">
        <f>D154+D155+D156+D157+D158+D159</f>
        <v>360495923.07999998</v>
      </c>
    </row>
    <row r="153" spans="1:5" ht="38.25" x14ac:dyDescent="0.55000000000000004">
      <c r="A153" s="29" t="s">
        <v>96</v>
      </c>
      <c r="B153" s="107"/>
      <c r="C153" s="145"/>
      <c r="D153" s="113"/>
    </row>
    <row r="154" spans="1:5" ht="59.25" customHeight="1" x14ac:dyDescent="0.55000000000000004">
      <c r="A154" s="170" t="s">
        <v>177</v>
      </c>
      <c r="B154" s="130" t="s">
        <v>43</v>
      </c>
      <c r="C154" s="83">
        <v>195811826</v>
      </c>
      <c r="D154" s="171">
        <v>195502247.88</v>
      </c>
    </row>
    <row r="155" spans="1:5" ht="80.25" customHeight="1" x14ac:dyDescent="0.55000000000000004">
      <c r="A155" s="162" t="s">
        <v>178</v>
      </c>
      <c r="B155" s="94" t="s">
        <v>78</v>
      </c>
      <c r="C155" s="102">
        <v>67582787</v>
      </c>
      <c r="D155" s="79">
        <v>67499380.659999996</v>
      </c>
      <c r="E155" s="103"/>
    </row>
    <row r="156" spans="1:5" ht="57" customHeight="1" x14ac:dyDescent="0.55000000000000004">
      <c r="A156" s="204" t="s">
        <v>179</v>
      </c>
      <c r="B156" s="124" t="s">
        <v>79</v>
      </c>
      <c r="C156" s="149">
        <v>50177087</v>
      </c>
      <c r="D156" s="86">
        <v>49859517.869999997</v>
      </c>
    </row>
    <row r="157" spans="1:5" ht="50.25" customHeight="1" x14ac:dyDescent="0.55000000000000004">
      <c r="A157" s="220" t="s">
        <v>180</v>
      </c>
      <c r="B157" s="221" t="s">
        <v>44</v>
      </c>
      <c r="C157" s="219">
        <v>42420405</v>
      </c>
      <c r="D157" s="216">
        <v>41848422.060000002</v>
      </c>
    </row>
    <row r="158" spans="1:5" ht="88.5" customHeight="1" x14ac:dyDescent="0.55000000000000004">
      <c r="A158" s="167" t="s">
        <v>181</v>
      </c>
      <c r="B158" s="101" t="s">
        <v>80</v>
      </c>
      <c r="C158" s="84">
        <v>2511795</v>
      </c>
      <c r="D158" s="150">
        <v>2511793.6</v>
      </c>
    </row>
    <row r="159" spans="1:5" ht="60.75" customHeight="1" x14ac:dyDescent="0.55000000000000004">
      <c r="A159" s="28" t="s">
        <v>182</v>
      </c>
      <c r="B159" s="107" t="s">
        <v>45</v>
      </c>
      <c r="C159" s="131">
        <v>11392104</v>
      </c>
      <c r="D159" s="76">
        <v>3274561.01</v>
      </c>
    </row>
    <row r="160" spans="1:5" ht="58.5" customHeight="1" x14ac:dyDescent="0.5">
      <c r="A160" s="138" t="s">
        <v>109</v>
      </c>
      <c r="B160" s="48" t="s">
        <v>81</v>
      </c>
      <c r="C160" s="45">
        <f>C162+C163+C164+C165+C166+C167+C168+C169+C170+C171</f>
        <v>112910668</v>
      </c>
      <c r="D160" s="45">
        <f>D162+D163+D164+D165+D166+D167+D168+D169+D170+D171</f>
        <v>109556018.28</v>
      </c>
    </row>
    <row r="161" spans="1:4" ht="49.5" customHeight="1" x14ac:dyDescent="0.55000000000000004">
      <c r="A161" s="200" t="s">
        <v>96</v>
      </c>
      <c r="B161" s="129"/>
      <c r="C161" s="81"/>
      <c r="D161" s="148"/>
    </row>
    <row r="162" spans="1:4" ht="72" customHeight="1" x14ac:dyDescent="0.55000000000000004">
      <c r="A162" s="162" t="s">
        <v>183</v>
      </c>
      <c r="B162" s="111" t="s">
        <v>82</v>
      </c>
      <c r="C162" s="83">
        <v>13872374</v>
      </c>
      <c r="D162" s="79">
        <v>12292079.710000001</v>
      </c>
    </row>
    <row r="163" spans="1:4" ht="88.5" customHeight="1" x14ac:dyDescent="0.55000000000000004">
      <c r="A163" s="162" t="s">
        <v>184</v>
      </c>
      <c r="B163" s="94" t="s">
        <v>83</v>
      </c>
      <c r="C163" s="92">
        <v>1619250</v>
      </c>
      <c r="D163" s="79">
        <v>1588543.3399999999</v>
      </c>
    </row>
    <row r="164" spans="1:4" ht="88.5" customHeight="1" x14ac:dyDescent="0.55000000000000004">
      <c r="A164" s="162" t="s">
        <v>185</v>
      </c>
      <c r="B164" s="94" t="s">
        <v>84</v>
      </c>
      <c r="C164" s="83">
        <v>4432674</v>
      </c>
      <c r="D164" s="96">
        <v>4432521.53</v>
      </c>
    </row>
    <row r="165" spans="1:4" ht="88.5" customHeight="1" x14ac:dyDescent="0.55000000000000004">
      <c r="A165" s="162" t="s">
        <v>186</v>
      </c>
      <c r="B165" s="94" t="s">
        <v>85</v>
      </c>
      <c r="C165" s="83">
        <v>17094578</v>
      </c>
      <c r="D165" s="96">
        <v>17087929.879999999</v>
      </c>
    </row>
    <row r="166" spans="1:4" ht="88.5" customHeight="1" x14ac:dyDescent="0.55000000000000004">
      <c r="A166" s="162" t="s">
        <v>187</v>
      </c>
      <c r="B166" s="94" t="s">
        <v>86</v>
      </c>
      <c r="C166" s="82">
        <v>29224526</v>
      </c>
      <c r="D166" s="79">
        <v>28963328.719999999</v>
      </c>
    </row>
    <row r="167" spans="1:4" ht="56.25" customHeight="1" x14ac:dyDescent="0.55000000000000004">
      <c r="A167" s="162" t="s">
        <v>188</v>
      </c>
      <c r="B167" s="94" t="s">
        <v>87</v>
      </c>
      <c r="C167" s="92">
        <v>26789267</v>
      </c>
      <c r="D167" s="79">
        <v>25671481.73</v>
      </c>
    </row>
    <row r="168" spans="1:4" ht="126" customHeight="1" x14ac:dyDescent="0.55000000000000004">
      <c r="A168" s="163" t="s">
        <v>248</v>
      </c>
      <c r="B168" s="101" t="s">
        <v>13</v>
      </c>
      <c r="C168" s="83">
        <v>319000</v>
      </c>
      <c r="D168" s="79">
        <v>318987.5</v>
      </c>
    </row>
    <row r="169" spans="1:4" ht="93" customHeight="1" x14ac:dyDescent="0.55000000000000004">
      <c r="A169" s="163" t="s">
        <v>249</v>
      </c>
      <c r="B169" s="101" t="s">
        <v>14</v>
      </c>
      <c r="C169" s="83">
        <v>3017248</v>
      </c>
      <c r="D169" s="96">
        <v>2951860.55</v>
      </c>
    </row>
    <row r="170" spans="1:4" ht="93" customHeight="1" x14ac:dyDescent="0.55000000000000004">
      <c r="A170" s="163" t="s">
        <v>189</v>
      </c>
      <c r="B170" s="101" t="s">
        <v>88</v>
      </c>
      <c r="C170" s="83">
        <v>8650113</v>
      </c>
      <c r="D170" s="79">
        <v>8456141.9800000004</v>
      </c>
    </row>
    <row r="171" spans="1:4" ht="90" customHeight="1" x14ac:dyDescent="0.55000000000000004">
      <c r="A171" s="28" t="s">
        <v>190</v>
      </c>
      <c r="B171" s="126" t="s">
        <v>89</v>
      </c>
      <c r="C171" s="132">
        <v>7891638</v>
      </c>
      <c r="D171" s="75">
        <v>7793143.3399999999</v>
      </c>
    </row>
    <row r="172" spans="1:4" ht="73.5" customHeight="1" x14ac:dyDescent="0.5">
      <c r="A172" s="138" t="s">
        <v>108</v>
      </c>
      <c r="B172" s="48" t="s">
        <v>46</v>
      </c>
      <c r="C172" s="45">
        <f>C174+C175</f>
        <v>762970</v>
      </c>
      <c r="D172" s="45">
        <f>D174+D175</f>
        <v>762305.56</v>
      </c>
    </row>
    <row r="173" spans="1:4" ht="49.5" customHeight="1" x14ac:dyDescent="0.55000000000000004">
      <c r="A173" s="29" t="s">
        <v>96</v>
      </c>
      <c r="B173" s="107"/>
      <c r="C173" s="133"/>
      <c r="D173" s="75"/>
    </row>
    <row r="174" spans="1:4" ht="61.5" customHeight="1" x14ac:dyDescent="0.55000000000000004">
      <c r="A174" s="167" t="s">
        <v>191</v>
      </c>
      <c r="B174" s="95" t="s">
        <v>47</v>
      </c>
      <c r="C174" s="110">
        <v>762970</v>
      </c>
      <c r="D174" s="79">
        <v>762305.56</v>
      </c>
    </row>
    <row r="175" spans="1:4" ht="38.25" hidden="1" x14ac:dyDescent="0.55000000000000004">
      <c r="A175" s="30" t="s">
        <v>221</v>
      </c>
      <c r="B175" s="46" t="s">
        <v>20</v>
      </c>
      <c r="C175" s="40"/>
      <c r="D175" s="40"/>
    </row>
    <row r="176" spans="1:4" ht="88.5" customHeight="1" x14ac:dyDescent="0.5">
      <c r="A176" s="31" t="s">
        <v>97</v>
      </c>
      <c r="B176" s="48"/>
      <c r="C176" s="45">
        <f>SUM(C96,C120,C132,C152,C172,C160)</f>
        <v>5651302735.5799999</v>
      </c>
      <c r="D176" s="45">
        <f>SUM(D96,D120,D132,D152,D172,D160)</f>
        <v>5519662911.9900007</v>
      </c>
    </row>
    <row r="177" spans="1:5" ht="54" customHeight="1" x14ac:dyDescent="0.5">
      <c r="A177" s="138" t="s">
        <v>123</v>
      </c>
      <c r="B177" s="48" t="s">
        <v>15</v>
      </c>
      <c r="C177" s="45">
        <f>C180+C179</f>
        <v>173207463</v>
      </c>
      <c r="D177" s="45">
        <f>D180+D179</f>
        <v>145469838.91000003</v>
      </c>
    </row>
    <row r="178" spans="1:5" ht="38.25" x14ac:dyDescent="0.5">
      <c r="A178" s="29" t="s">
        <v>96</v>
      </c>
      <c r="B178" s="134"/>
      <c r="C178" s="135"/>
      <c r="D178" s="97"/>
    </row>
    <row r="179" spans="1:5" ht="56.25" customHeight="1" x14ac:dyDescent="0.55000000000000004">
      <c r="A179" s="162" t="s">
        <v>286</v>
      </c>
      <c r="B179" s="111" t="s">
        <v>277</v>
      </c>
      <c r="C179" s="83">
        <v>172539161</v>
      </c>
      <c r="D179" s="79">
        <v>144815148.05000001</v>
      </c>
      <c r="E179" s="103"/>
    </row>
    <row r="180" spans="1:5" ht="87" customHeight="1" x14ac:dyDescent="0.55000000000000004">
      <c r="A180" s="174" t="s">
        <v>192</v>
      </c>
      <c r="B180" s="201" t="s">
        <v>48</v>
      </c>
      <c r="C180" s="199">
        <v>668302</v>
      </c>
      <c r="D180" s="86">
        <v>654690.86</v>
      </c>
    </row>
    <row r="181" spans="1:5" ht="63.75" customHeight="1" x14ac:dyDescent="0.5">
      <c r="A181" s="138" t="s">
        <v>49</v>
      </c>
      <c r="B181" s="48" t="s">
        <v>16</v>
      </c>
      <c r="C181" s="45">
        <f>C184+C183</f>
        <v>400000</v>
      </c>
      <c r="D181" s="45">
        <f>D184+D183</f>
        <v>197560</v>
      </c>
    </row>
    <row r="182" spans="1:5" ht="47.25" customHeight="1" x14ac:dyDescent="0.5">
      <c r="A182" s="29" t="s">
        <v>96</v>
      </c>
      <c r="B182" s="134"/>
      <c r="C182" s="143"/>
      <c r="D182" s="142"/>
    </row>
    <row r="183" spans="1:5" ht="74.25" customHeight="1" x14ac:dyDescent="0.55000000000000004">
      <c r="A183" s="163" t="s">
        <v>287</v>
      </c>
      <c r="B183" s="95" t="s">
        <v>278</v>
      </c>
      <c r="C183" s="110">
        <v>200000</v>
      </c>
      <c r="D183" s="79">
        <v>197560</v>
      </c>
    </row>
    <row r="184" spans="1:5" ht="60.75" customHeight="1" x14ac:dyDescent="0.55000000000000004">
      <c r="A184" s="28" t="s">
        <v>193</v>
      </c>
      <c r="B184" s="126" t="s">
        <v>50</v>
      </c>
      <c r="C184" s="109">
        <v>200000</v>
      </c>
      <c r="D184" s="75"/>
    </row>
    <row r="185" spans="1:5" ht="71.25" customHeight="1" x14ac:dyDescent="0.5">
      <c r="A185" s="69" t="s">
        <v>228</v>
      </c>
      <c r="B185" s="48" t="s">
        <v>18</v>
      </c>
      <c r="C185" s="45">
        <f>C187+C188</f>
        <v>297298702</v>
      </c>
      <c r="D185" s="45">
        <f>D187+D188</f>
        <v>262368763.50999999</v>
      </c>
    </row>
    <row r="186" spans="1:5" ht="48.75" customHeight="1" x14ac:dyDescent="0.55000000000000004">
      <c r="A186" s="33" t="s">
        <v>96</v>
      </c>
      <c r="B186" s="107"/>
      <c r="C186" s="133"/>
      <c r="D186" s="75"/>
    </row>
    <row r="187" spans="1:5" ht="97.5" customHeight="1" x14ac:dyDescent="0.55000000000000004">
      <c r="A187" s="162" t="s">
        <v>194</v>
      </c>
      <c r="B187" s="94" t="s">
        <v>51</v>
      </c>
      <c r="C187" s="83">
        <v>297103202</v>
      </c>
      <c r="D187" s="96">
        <v>262368763.50999999</v>
      </c>
    </row>
    <row r="188" spans="1:5" ht="85.5" customHeight="1" x14ac:dyDescent="0.55000000000000004">
      <c r="A188" s="28" t="s">
        <v>209</v>
      </c>
      <c r="B188" s="107" t="s">
        <v>52</v>
      </c>
      <c r="C188" s="109">
        <v>195500</v>
      </c>
      <c r="D188" s="75"/>
    </row>
    <row r="189" spans="1:5" ht="62.25" customHeight="1" x14ac:dyDescent="0.5">
      <c r="A189" s="138" t="s">
        <v>59</v>
      </c>
      <c r="B189" s="48" t="s">
        <v>19</v>
      </c>
      <c r="C189" s="45">
        <f>C191</f>
        <v>39312400</v>
      </c>
      <c r="D189" s="45">
        <f>D191</f>
        <v>36768212.200000003</v>
      </c>
    </row>
    <row r="190" spans="1:5" ht="44.25" customHeight="1" x14ac:dyDescent="0.5">
      <c r="A190" s="29" t="s">
        <v>96</v>
      </c>
      <c r="B190" s="134"/>
      <c r="C190" s="135"/>
      <c r="D190" s="97"/>
    </row>
    <row r="191" spans="1:5" ht="54" customHeight="1" x14ac:dyDescent="0.55000000000000004">
      <c r="A191" s="166" t="s">
        <v>195</v>
      </c>
      <c r="B191" s="201" t="s">
        <v>58</v>
      </c>
      <c r="C191" s="199">
        <v>39312400</v>
      </c>
      <c r="D191" s="86">
        <v>36768212.200000003</v>
      </c>
    </row>
    <row r="192" spans="1:5" ht="103.5" customHeight="1" x14ac:dyDescent="0.5">
      <c r="A192" s="68" t="s">
        <v>224</v>
      </c>
      <c r="B192" s="48" t="s">
        <v>22</v>
      </c>
      <c r="C192" s="45">
        <f>C194+C195+C197+C196</f>
        <v>25829313.649999999</v>
      </c>
      <c r="D192" s="45">
        <f>D194+D195+D197+D196</f>
        <v>25001739.010000002</v>
      </c>
    </row>
    <row r="193" spans="1:4" ht="48" customHeight="1" x14ac:dyDescent="0.55000000000000004">
      <c r="A193" s="29" t="s">
        <v>96</v>
      </c>
      <c r="B193" s="107"/>
      <c r="C193" s="145"/>
      <c r="D193" s="113"/>
    </row>
    <row r="194" spans="1:4" ht="55.5" customHeight="1" x14ac:dyDescent="0.55000000000000004">
      <c r="A194" s="172" t="s">
        <v>196</v>
      </c>
      <c r="B194" s="101" t="s">
        <v>67</v>
      </c>
      <c r="C194" s="82">
        <v>500000</v>
      </c>
      <c r="D194" s="79">
        <v>59910.2</v>
      </c>
    </row>
    <row r="195" spans="1:4" ht="55.5" customHeight="1" x14ac:dyDescent="0.55000000000000004">
      <c r="A195" s="173" t="s">
        <v>197</v>
      </c>
      <c r="B195" s="111" t="s">
        <v>23</v>
      </c>
      <c r="C195" s="83">
        <v>552000</v>
      </c>
      <c r="D195" s="96">
        <v>264515.40000000002</v>
      </c>
    </row>
    <row r="196" spans="1:4" ht="55.5" customHeight="1" x14ac:dyDescent="0.55000000000000004">
      <c r="A196" s="172" t="s">
        <v>254</v>
      </c>
      <c r="B196" s="95" t="s">
        <v>253</v>
      </c>
      <c r="C196" s="92">
        <v>528683.65</v>
      </c>
      <c r="D196" s="96">
        <v>528683.65</v>
      </c>
    </row>
    <row r="197" spans="1:4" ht="55.5" customHeight="1" x14ac:dyDescent="0.55000000000000004">
      <c r="A197" s="57" t="s">
        <v>198</v>
      </c>
      <c r="B197" s="136" t="s">
        <v>53</v>
      </c>
      <c r="C197" s="109">
        <v>24248630</v>
      </c>
      <c r="D197" s="108">
        <v>24148629.760000002</v>
      </c>
    </row>
    <row r="198" spans="1:4" ht="69" customHeight="1" x14ac:dyDescent="0.5">
      <c r="A198" s="68" t="s">
        <v>274</v>
      </c>
      <c r="B198" s="48" t="s">
        <v>21</v>
      </c>
      <c r="C198" s="45">
        <f>C200</f>
        <v>16117216</v>
      </c>
      <c r="D198" s="45">
        <f>D200</f>
        <v>14836471.449999999</v>
      </c>
    </row>
    <row r="199" spans="1:4" ht="54.75" customHeight="1" x14ac:dyDescent="0.55000000000000004">
      <c r="A199" s="112" t="s">
        <v>96</v>
      </c>
      <c r="B199" s="202"/>
      <c r="C199" s="102"/>
      <c r="D199" s="144"/>
    </row>
    <row r="200" spans="1:4" ht="87" customHeight="1" x14ac:dyDescent="0.55000000000000004">
      <c r="A200" s="174" t="s">
        <v>199</v>
      </c>
      <c r="B200" s="201" t="s">
        <v>54</v>
      </c>
      <c r="C200" s="199">
        <v>16117216</v>
      </c>
      <c r="D200" s="86">
        <v>14836471.449999999</v>
      </c>
    </row>
    <row r="201" spans="1:4" ht="53.25" customHeight="1" x14ac:dyDescent="0.5">
      <c r="A201" s="68" t="s">
        <v>128</v>
      </c>
      <c r="B201" s="48" t="s">
        <v>127</v>
      </c>
      <c r="C201" s="45">
        <f>C203</f>
        <v>2099723.0299999998</v>
      </c>
      <c r="D201" s="45">
        <f>D203</f>
        <v>1841504.19</v>
      </c>
    </row>
    <row r="202" spans="1:4" ht="42" customHeight="1" x14ac:dyDescent="0.55000000000000004">
      <c r="A202" s="29" t="s">
        <v>96</v>
      </c>
      <c r="B202" s="141"/>
      <c r="C202" s="91"/>
      <c r="D202" s="113"/>
    </row>
    <row r="203" spans="1:4" ht="54.75" customHeight="1" x14ac:dyDescent="0.55000000000000004">
      <c r="A203" s="162" t="s">
        <v>222</v>
      </c>
      <c r="B203" s="94" t="s">
        <v>126</v>
      </c>
      <c r="C203" s="110">
        <v>2099723.0299999998</v>
      </c>
      <c r="D203" s="79">
        <v>1841504.19</v>
      </c>
    </row>
    <row r="204" spans="1:4" ht="45.75" customHeight="1" x14ac:dyDescent="0.55000000000000004">
      <c r="A204" s="174" t="s">
        <v>251</v>
      </c>
      <c r="B204" s="101" t="s">
        <v>250</v>
      </c>
      <c r="C204" s="82">
        <v>104150056</v>
      </c>
      <c r="D204" s="79"/>
    </row>
    <row r="205" spans="1:4" ht="103.5" customHeight="1" x14ac:dyDescent="0.55000000000000004">
      <c r="A205" s="166" t="s">
        <v>296</v>
      </c>
      <c r="B205" s="201" t="s">
        <v>295</v>
      </c>
      <c r="C205" s="149">
        <v>16995100</v>
      </c>
      <c r="D205" s="75">
        <v>12662855.27</v>
      </c>
    </row>
    <row r="206" spans="1:4" ht="72" customHeight="1" x14ac:dyDescent="0.5">
      <c r="A206" s="25" t="s">
        <v>110</v>
      </c>
      <c r="B206" s="48"/>
      <c r="C206" s="45">
        <f>C176+C91+C177+C181+C185+C189+C192+C198+C204+C201+C205</f>
        <v>6397687567.6399994</v>
      </c>
      <c r="D206" s="45">
        <f>D176+D91+D177+D181+D185+D189+D192+D198+D204+D201+D205</f>
        <v>6087179627.9800005</v>
      </c>
    </row>
    <row r="207" spans="1:4" ht="60" customHeight="1" x14ac:dyDescent="0.5">
      <c r="A207" s="70" t="s">
        <v>41</v>
      </c>
      <c r="B207" s="48" t="s">
        <v>42</v>
      </c>
      <c r="C207" s="45">
        <f>SUM(C209:C221)</f>
        <v>2579805517.6300001</v>
      </c>
      <c r="D207" s="45">
        <f>SUM(D209:D221)</f>
        <v>2472172285.4299998</v>
      </c>
    </row>
    <row r="208" spans="1:4" ht="48.75" customHeight="1" x14ac:dyDescent="0.55000000000000004">
      <c r="A208" s="29" t="s">
        <v>96</v>
      </c>
      <c r="B208" s="141"/>
      <c r="C208" s="71"/>
      <c r="D208" s="142"/>
    </row>
    <row r="209" spans="1:4" ht="75.75" customHeight="1" x14ac:dyDescent="0.55000000000000004">
      <c r="A209" s="162" t="s">
        <v>25</v>
      </c>
      <c r="B209" s="94" t="s">
        <v>130</v>
      </c>
      <c r="C209" s="110">
        <v>135247830.63</v>
      </c>
      <c r="D209" s="79">
        <v>120297431.58</v>
      </c>
    </row>
    <row r="210" spans="1:4" ht="369" customHeight="1" x14ac:dyDescent="0.55000000000000004">
      <c r="A210" s="175" t="s">
        <v>342</v>
      </c>
      <c r="B210" s="111" t="s">
        <v>328</v>
      </c>
      <c r="C210" s="120">
        <v>154438299</v>
      </c>
      <c r="D210" s="96">
        <v>153683343.28999999</v>
      </c>
    </row>
    <row r="211" spans="1:4" ht="407.25" customHeight="1" x14ac:dyDescent="0.55000000000000004">
      <c r="A211" s="175" t="s">
        <v>343</v>
      </c>
      <c r="B211" s="111" t="s">
        <v>329</v>
      </c>
      <c r="C211" s="137">
        <v>1050780384</v>
      </c>
      <c r="D211" s="79">
        <v>1046380391.54</v>
      </c>
    </row>
    <row r="212" spans="1:4" ht="345.75" customHeight="1" x14ac:dyDescent="0.55000000000000004">
      <c r="A212" s="176" t="s">
        <v>344</v>
      </c>
      <c r="B212" s="111" t="s">
        <v>330</v>
      </c>
      <c r="C212" s="82">
        <v>12996589</v>
      </c>
      <c r="D212" s="79">
        <v>10215579.539999999</v>
      </c>
    </row>
    <row r="213" spans="1:4" ht="162" customHeight="1" x14ac:dyDescent="0.55000000000000004">
      <c r="A213" s="157" t="s">
        <v>363</v>
      </c>
      <c r="B213" s="111" t="s">
        <v>358</v>
      </c>
      <c r="C213" s="82">
        <v>1781454</v>
      </c>
      <c r="D213" s="79">
        <v>372218.72</v>
      </c>
    </row>
    <row r="214" spans="1:4" ht="238.5" customHeight="1" x14ac:dyDescent="0.55000000000000004">
      <c r="A214" s="157" t="s">
        <v>252</v>
      </c>
      <c r="B214" s="111" t="s">
        <v>57</v>
      </c>
      <c r="C214" s="83">
        <v>109240320</v>
      </c>
      <c r="D214" s="96">
        <v>75491806.400000006</v>
      </c>
    </row>
    <row r="215" spans="1:4" ht="116.25" customHeight="1" x14ac:dyDescent="0.55000000000000004">
      <c r="A215" s="157" t="s">
        <v>215</v>
      </c>
      <c r="B215" s="94" t="s">
        <v>129</v>
      </c>
      <c r="C215" s="110">
        <v>96344900</v>
      </c>
      <c r="D215" s="79">
        <v>71621342.590000004</v>
      </c>
    </row>
    <row r="216" spans="1:4" ht="162" customHeight="1" x14ac:dyDescent="0.55000000000000004">
      <c r="A216" s="157" t="s">
        <v>322</v>
      </c>
      <c r="B216" s="111" t="s">
        <v>310</v>
      </c>
      <c r="C216" s="83">
        <v>18674000</v>
      </c>
      <c r="D216" s="79">
        <v>18453723.739999998</v>
      </c>
    </row>
    <row r="217" spans="1:4" ht="165.75" customHeight="1" x14ac:dyDescent="0.55000000000000004">
      <c r="A217" s="177" t="s">
        <v>345</v>
      </c>
      <c r="B217" s="101" t="s">
        <v>331</v>
      </c>
      <c r="C217" s="120">
        <v>87934927</v>
      </c>
      <c r="D217" s="96">
        <v>81956192.209999993</v>
      </c>
    </row>
    <row r="218" spans="1:4" s="6" customFormat="1" ht="143.25" customHeight="1" x14ac:dyDescent="0.55000000000000004">
      <c r="A218" s="177" t="s">
        <v>364</v>
      </c>
      <c r="B218" s="101" t="s">
        <v>359</v>
      </c>
      <c r="C218" s="83">
        <v>534533</v>
      </c>
      <c r="D218" s="96">
        <v>523710.66</v>
      </c>
    </row>
    <row r="219" spans="1:4" s="6" customFormat="1" ht="154.5" customHeight="1" x14ac:dyDescent="0.55000000000000004">
      <c r="A219" s="177" t="s">
        <v>288</v>
      </c>
      <c r="B219" s="95" t="s">
        <v>279</v>
      </c>
      <c r="C219" s="92">
        <v>1257700</v>
      </c>
      <c r="D219" s="96">
        <v>1250307.46</v>
      </c>
    </row>
    <row r="220" spans="1:4" ht="51.75" customHeight="1" x14ac:dyDescent="0.55000000000000004">
      <c r="A220" s="157" t="s">
        <v>146</v>
      </c>
      <c r="B220" s="94" t="s">
        <v>56</v>
      </c>
      <c r="C220" s="91">
        <v>112396773</v>
      </c>
      <c r="D220" s="79">
        <v>108927243.27</v>
      </c>
    </row>
    <row r="221" spans="1:4" ht="115.5" customHeight="1" x14ac:dyDescent="0.55000000000000004">
      <c r="A221" s="174" t="s">
        <v>200</v>
      </c>
      <c r="B221" s="130" t="s">
        <v>55</v>
      </c>
      <c r="C221" s="203">
        <v>798177808</v>
      </c>
      <c r="D221" s="189">
        <v>782998994.42999995</v>
      </c>
    </row>
    <row r="222" spans="1:4" ht="75.75" customHeight="1" x14ac:dyDescent="0.5">
      <c r="A222" s="34" t="s">
        <v>101</v>
      </c>
      <c r="B222" s="48"/>
      <c r="C222" s="45">
        <f>C206+C207</f>
        <v>8977493085.2700005</v>
      </c>
      <c r="D222" s="45">
        <f>D206+D207</f>
        <v>8559351913.4099998</v>
      </c>
    </row>
    <row r="223" spans="1:4" ht="57" customHeight="1" x14ac:dyDescent="0.5">
      <c r="A223" s="138" t="s">
        <v>98</v>
      </c>
      <c r="B223" s="48"/>
      <c r="C223" s="45"/>
      <c r="D223" s="45"/>
    </row>
    <row r="224" spans="1:4" ht="54" customHeight="1" x14ac:dyDescent="0.5">
      <c r="A224" s="138" t="s">
        <v>365</v>
      </c>
      <c r="B224" s="48" t="s">
        <v>0</v>
      </c>
      <c r="C224" s="45">
        <f>C226</f>
        <v>98000</v>
      </c>
      <c r="D224" s="45">
        <f>D226</f>
        <v>60210</v>
      </c>
    </row>
    <row r="225" spans="1:4" ht="49.5" customHeight="1" x14ac:dyDescent="0.5">
      <c r="A225" s="27" t="s">
        <v>96</v>
      </c>
      <c r="B225" s="134"/>
      <c r="C225" s="143"/>
      <c r="D225" s="142"/>
    </row>
    <row r="226" spans="1:4" ht="153" customHeight="1" x14ac:dyDescent="0.55000000000000004">
      <c r="A226" s="204" t="s">
        <v>152</v>
      </c>
      <c r="B226" s="124" t="s">
        <v>27</v>
      </c>
      <c r="C226" s="100">
        <v>98000</v>
      </c>
      <c r="D226" s="86">
        <v>60210</v>
      </c>
    </row>
    <row r="227" spans="1:4" ht="42.75" customHeight="1" x14ac:dyDescent="0.5">
      <c r="A227" s="138" t="s">
        <v>106</v>
      </c>
      <c r="B227" s="48" t="s">
        <v>1</v>
      </c>
      <c r="C227" s="45">
        <f>C230+C232+C236+C237+C239+C235+C231+C233+C229+C247+C248+C240+C243+C244+C238+C241+C242+C245+C246+C234+C249</f>
        <v>968592543.47000003</v>
      </c>
      <c r="D227" s="45">
        <f>D230+D232+D236+D237+D239+D235+D231+D233+D229+D247+D248+D240+D243+D244+D238+D241+D242+D245+D246+D234+D249</f>
        <v>728671691.14999986</v>
      </c>
    </row>
    <row r="228" spans="1:4" ht="44.25" customHeight="1" x14ac:dyDescent="0.55000000000000004">
      <c r="A228" s="27" t="s">
        <v>96</v>
      </c>
      <c r="B228" s="141"/>
      <c r="C228" s="71"/>
      <c r="D228" s="142"/>
    </row>
    <row r="229" spans="1:4" ht="156.75" customHeight="1" x14ac:dyDescent="0.55000000000000004">
      <c r="A229" s="167" t="s">
        <v>266</v>
      </c>
      <c r="B229" s="101" t="s">
        <v>231</v>
      </c>
      <c r="C229" s="83">
        <v>34894824.130000003</v>
      </c>
      <c r="D229" s="96">
        <v>31867564.34</v>
      </c>
    </row>
    <row r="230" spans="1:4" ht="127.5" customHeight="1" x14ac:dyDescent="0.55000000000000004">
      <c r="A230" s="178" t="s">
        <v>267</v>
      </c>
      <c r="B230" s="129" t="s">
        <v>232</v>
      </c>
      <c r="C230" s="81">
        <v>11781961.09</v>
      </c>
      <c r="D230" s="148">
        <v>11095030.390000001</v>
      </c>
    </row>
    <row r="231" spans="1:4" ht="149.25" customHeight="1" x14ac:dyDescent="0.55000000000000004">
      <c r="A231" s="162" t="s">
        <v>268</v>
      </c>
      <c r="B231" s="111" t="s">
        <v>233</v>
      </c>
      <c r="C231" s="83">
        <v>8448138.1400000006</v>
      </c>
      <c r="D231" s="96">
        <v>6857999.6500000004</v>
      </c>
    </row>
    <row r="232" spans="1:4" ht="109.5" customHeight="1" x14ac:dyDescent="0.55000000000000004">
      <c r="A232" s="162" t="s">
        <v>218</v>
      </c>
      <c r="B232" s="111" t="s">
        <v>2</v>
      </c>
      <c r="C232" s="83">
        <v>3105937.95</v>
      </c>
      <c r="D232" s="96">
        <v>1764917.34</v>
      </c>
    </row>
    <row r="233" spans="1:4" ht="114.75" customHeight="1" x14ac:dyDescent="0.55000000000000004">
      <c r="A233" s="162" t="s">
        <v>243</v>
      </c>
      <c r="B233" s="111" t="s">
        <v>237</v>
      </c>
      <c r="C233" s="120">
        <v>190510134.63</v>
      </c>
      <c r="D233" s="96">
        <v>129247588.78</v>
      </c>
    </row>
    <row r="234" spans="1:4" ht="227.25" customHeight="1" x14ac:dyDescent="0.55000000000000004">
      <c r="A234" s="162" t="s">
        <v>318</v>
      </c>
      <c r="B234" s="111" t="s">
        <v>306</v>
      </c>
      <c r="C234" s="83">
        <v>208512.57</v>
      </c>
      <c r="D234" s="96">
        <v>208512.56</v>
      </c>
    </row>
    <row r="235" spans="1:4" ht="84" customHeight="1" x14ac:dyDescent="0.55000000000000004">
      <c r="A235" s="162" t="s">
        <v>245</v>
      </c>
      <c r="B235" s="111" t="s">
        <v>239</v>
      </c>
      <c r="C235" s="83">
        <v>153581748.44</v>
      </c>
      <c r="D235" s="96">
        <v>124091119.88</v>
      </c>
    </row>
    <row r="236" spans="1:4" ht="60.75" customHeight="1" x14ac:dyDescent="0.55000000000000004">
      <c r="A236" s="162" t="s">
        <v>219</v>
      </c>
      <c r="B236" s="111" t="s">
        <v>31</v>
      </c>
      <c r="C236" s="83">
        <v>1086028</v>
      </c>
      <c r="D236" s="96">
        <v>865623.05</v>
      </c>
    </row>
    <row r="237" spans="1:4" ht="64.5" customHeight="1" x14ac:dyDescent="0.55000000000000004">
      <c r="A237" s="162" t="s">
        <v>154</v>
      </c>
      <c r="B237" s="111" t="s">
        <v>3</v>
      </c>
      <c r="C237" s="83">
        <v>15189244.67</v>
      </c>
      <c r="D237" s="96">
        <v>12839377.65</v>
      </c>
    </row>
    <row r="238" spans="1:4" ht="64.5" customHeight="1" x14ac:dyDescent="0.55000000000000004">
      <c r="A238" s="162" t="s">
        <v>220</v>
      </c>
      <c r="B238" s="111" t="s">
        <v>4</v>
      </c>
      <c r="C238" s="83">
        <v>427.8</v>
      </c>
      <c r="D238" s="96">
        <v>427.8</v>
      </c>
    </row>
    <row r="239" spans="1:4" ht="58.5" customHeight="1" x14ac:dyDescent="0.55000000000000004">
      <c r="A239" s="162" t="s">
        <v>155</v>
      </c>
      <c r="B239" s="111" t="s">
        <v>241</v>
      </c>
      <c r="C239" s="83">
        <v>218941929.69999999</v>
      </c>
      <c r="D239" s="96">
        <v>218941929.69999999</v>
      </c>
    </row>
    <row r="240" spans="1:4" ht="66" customHeight="1" x14ac:dyDescent="0.55000000000000004">
      <c r="A240" s="162" t="s">
        <v>216</v>
      </c>
      <c r="B240" s="111" t="s">
        <v>242</v>
      </c>
      <c r="C240" s="83">
        <v>129551300</v>
      </c>
      <c r="D240" s="96"/>
    </row>
    <row r="241" spans="1:4" ht="145.5" customHeight="1" x14ac:dyDescent="0.55000000000000004">
      <c r="A241" s="162" t="s">
        <v>346</v>
      </c>
      <c r="B241" s="111" t="s">
        <v>332</v>
      </c>
      <c r="C241" s="83">
        <v>653054</v>
      </c>
      <c r="D241" s="96">
        <v>613663</v>
      </c>
    </row>
    <row r="242" spans="1:4" ht="153" customHeight="1" x14ac:dyDescent="0.55000000000000004">
      <c r="A242" s="162" t="s">
        <v>341</v>
      </c>
      <c r="B242" s="111" t="s">
        <v>327</v>
      </c>
      <c r="C242" s="83">
        <v>1523793</v>
      </c>
      <c r="D242" s="96">
        <v>1278687</v>
      </c>
    </row>
    <row r="243" spans="1:4" ht="146.25" customHeight="1" x14ac:dyDescent="0.55000000000000004">
      <c r="A243" s="162" t="s">
        <v>320</v>
      </c>
      <c r="B243" s="111" t="s">
        <v>308</v>
      </c>
      <c r="C243" s="83">
        <v>10523795</v>
      </c>
      <c r="D243" s="96">
        <v>10422599.34</v>
      </c>
    </row>
    <row r="244" spans="1:4" ht="141" customHeight="1" x14ac:dyDescent="0.55000000000000004">
      <c r="A244" s="164" t="s">
        <v>323</v>
      </c>
      <c r="B244" s="140" t="s">
        <v>311</v>
      </c>
      <c r="C244" s="81">
        <v>36291400</v>
      </c>
      <c r="D244" s="148">
        <v>34511812.979999997</v>
      </c>
    </row>
    <row r="245" spans="1:4" ht="107.25" customHeight="1" x14ac:dyDescent="0.55000000000000004">
      <c r="A245" s="162" t="s">
        <v>347</v>
      </c>
      <c r="B245" s="111" t="s">
        <v>333</v>
      </c>
      <c r="C245" s="83">
        <v>16943000</v>
      </c>
      <c r="D245" s="96">
        <v>16943000</v>
      </c>
    </row>
    <row r="246" spans="1:4" ht="121.5" customHeight="1" x14ac:dyDescent="0.55000000000000004">
      <c r="A246" s="162" t="s">
        <v>348</v>
      </c>
      <c r="B246" s="111" t="s">
        <v>334</v>
      </c>
      <c r="C246" s="83">
        <v>117757000</v>
      </c>
      <c r="D246" s="96">
        <v>117421000</v>
      </c>
    </row>
    <row r="247" spans="1:4" ht="198" customHeight="1" x14ac:dyDescent="0.55000000000000004">
      <c r="A247" s="162" t="s">
        <v>299</v>
      </c>
      <c r="B247" s="111" t="s">
        <v>297</v>
      </c>
      <c r="C247" s="83">
        <v>2735272</v>
      </c>
      <c r="D247" s="96">
        <v>2653482.52</v>
      </c>
    </row>
    <row r="248" spans="1:4" ht="188.25" customHeight="1" x14ac:dyDescent="0.55000000000000004">
      <c r="A248" s="162" t="s">
        <v>300</v>
      </c>
      <c r="B248" s="111" t="s">
        <v>298</v>
      </c>
      <c r="C248" s="83">
        <v>12750942.35</v>
      </c>
      <c r="D248" s="96">
        <v>7047355.1699999999</v>
      </c>
    </row>
    <row r="249" spans="1:4" ht="87.75" customHeight="1" x14ac:dyDescent="0.55000000000000004">
      <c r="A249" s="174" t="s">
        <v>366</v>
      </c>
      <c r="B249" s="130" t="s">
        <v>360</v>
      </c>
      <c r="C249" s="149">
        <v>2114100</v>
      </c>
      <c r="D249" s="171"/>
    </row>
    <row r="250" spans="1:4" ht="53.25" customHeight="1" x14ac:dyDescent="0.5">
      <c r="A250" s="138" t="s">
        <v>284</v>
      </c>
      <c r="B250" s="48" t="s">
        <v>5</v>
      </c>
      <c r="C250" s="45">
        <f>C255+C256+C254+C253+C252</f>
        <v>284520543.03999996</v>
      </c>
      <c r="D250" s="45">
        <f>D255+D256+D254+D253+D252</f>
        <v>265401247.78000003</v>
      </c>
    </row>
    <row r="251" spans="1:4" ht="46.5" customHeight="1" x14ac:dyDescent="0.55000000000000004">
      <c r="A251" s="27" t="s">
        <v>96</v>
      </c>
      <c r="B251" s="141"/>
      <c r="C251" s="71"/>
      <c r="D251" s="142"/>
    </row>
    <row r="252" spans="1:4" ht="48.75" customHeight="1" x14ac:dyDescent="0.55000000000000004">
      <c r="A252" s="162" t="s">
        <v>156</v>
      </c>
      <c r="B252" s="111" t="s">
        <v>6</v>
      </c>
      <c r="C252" s="137">
        <v>89414231</v>
      </c>
      <c r="D252" s="79">
        <v>89379938.670000002</v>
      </c>
    </row>
    <row r="253" spans="1:4" ht="48.75" customHeight="1" x14ac:dyDescent="0.55000000000000004">
      <c r="A253" s="162" t="s">
        <v>157</v>
      </c>
      <c r="B253" s="111" t="s">
        <v>66</v>
      </c>
      <c r="C253" s="137">
        <v>137425775</v>
      </c>
      <c r="D253" s="79">
        <v>118340772.84</v>
      </c>
    </row>
    <row r="254" spans="1:4" ht="48.75" customHeight="1" x14ac:dyDescent="0.55000000000000004">
      <c r="A254" s="162" t="s">
        <v>162</v>
      </c>
      <c r="B254" s="111" t="s">
        <v>11</v>
      </c>
      <c r="C254" s="82">
        <v>98400.3</v>
      </c>
      <c r="D254" s="79">
        <v>98400</v>
      </c>
    </row>
    <row r="255" spans="1:4" s="3" customFormat="1" ht="48.75" customHeight="1" x14ac:dyDescent="0.55000000000000004">
      <c r="A255" s="162" t="s">
        <v>163</v>
      </c>
      <c r="B255" s="111" t="s">
        <v>64</v>
      </c>
      <c r="C255" s="82">
        <v>45072136.740000002</v>
      </c>
      <c r="D255" s="79">
        <v>45072136.439999998</v>
      </c>
    </row>
    <row r="256" spans="1:4" ht="48.75" customHeight="1" x14ac:dyDescent="0.55000000000000004">
      <c r="A256" s="28" t="s">
        <v>164</v>
      </c>
      <c r="B256" s="107" t="s">
        <v>65</v>
      </c>
      <c r="C256" s="100">
        <v>12510000</v>
      </c>
      <c r="D256" s="108">
        <v>12509999.83</v>
      </c>
    </row>
    <row r="257" spans="1:4" ht="53.25" customHeight="1" x14ac:dyDescent="0.5">
      <c r="A257" s="73" t="s">
        <v>95</v>
      </c>
      <c r="B257" s="104"/>
      <c r="C257" s="44"/>
      <c r="D257" s="44"/>
    </row>
    <row r="258" spans="1:4" ht="44.25" customHeight="1" x14ac:dyDescent="0.5">
      <c r="A258" s="74" t="s">
        <v>104</v>
      </c>
      <c r="B258" s="106" t="s">
        <v>12</v>
      </c>
      <c r="C258" s="90">
        <f>C260+C261+C262+C264+C265+C263</f>
        <v>188779784.04999998</v>
      </c>
      <c r="D258" s="90">
        <f>D260+D261+D262+D264+D265+D263</f>
        <v>138202529.60000002</v>
      </c>
    </row>
    <row r="259" spans="1:4" ht="39.75" customHeight="1" x14ac:dyDescent="0.55000000000000004">
      <c r="A259" s="29" t="s">
        <v>96</v>
      </c>
      <c r="B259" s="107"/>
      <c r="C259" s="205"/>
      <c r="D259" s="206"/>
    </row>
    <row r="260" spans="1:4" ht="96" customHeight="1" x14ac:dyDescent="0.55000000000000004">
      <c r="A260" s="162" t="s">
        <v>166</v>
      </c>
      <c r="B260" s="111" t="s">
        <v>70</v>
      </c>
      <c r="C260" s="83">
        <v>32433533.289999999</v>
      </c>
      <c r="D260" s="96">
        <v>19417740.390000001</v>
      </c>
    </row>
    <row r="261" spans="1:4" ht="169.5" customHeight="1" x14ac:dyDescent="0.55000000000000004">
      <c r="A261" s="162" t="s">
        <v>167</v>
      </c>
      <c r="B261" s="111" t="s">
        <v>71</v>
      </c>
      <c r="C261" s="83">
        <v>151359822.13</v>
      </c>
      <c r="D261" s="96">
        <v>114014952.2</v>
      </c>
    </row>
    <row r="262" spans="1:4" ht="56.25" customHeight="1" x14ac:dyDescent="0.55000000000000004">
      <c r="A262" s="162" t="s">
        <v>168</v>
      </c>
      <c r="B262" s="111" t="s">
        <v>72</v>
      </c>
      <c r="C262" s="83">
        <v>889281.44</v>
      </c>
      <c r="D262" s="96">
        <v>889281.44</v>
      </c>
    </row>
    <row r="263" spans="1:4" ht="124.5" customHeight="1" x14ac:dyDescent="0.55000000000000004">
      <c r="A263" s="162" t="s">
        <v>169</v>
      </c>
      <c r="B263" s="111" t="s">
        <v>73</v>
      </c>
      <c r="C263" s="83">
        <v>470601.68</v>
      </c>
      <c r="D263" s="96">
        <v>470601.68</v>
      </c>
    </row>
    <row r="264" spans="1:4" ht="51" customHeight="1" x14ac:dyDescent="0.55000000000000004">
      <c r="A264" s="162" t="s">
        <v>247</v>
      </c>
      <c r="B264" s="111" t="s">
        <v>32</v>
      </c>
      <c r="C264" s="83">
        <v>2005766.84</v>
      </c>
      <c r="D264" s="96">
        <v>1885292.84</v>
      </c>
    </row>
    <row r="265" spans="1:4" ht="95.25" customHeight="1" x14ac:dyDescent="0.55000000000000004">
      <c r="A265" s="28" t="s">
        <v>175</v>
      </c>
      <c r="B265" s="107" t="s">
        <v>34</v>
      </c>
      <c r="C265" s="98">
        <v>1620778.67</v>
      </c>
      <c r="D265" s="75">
        <v>1524661.05</v>
      </c>
    </row>
    <row r="266" spans="1:4" ht="59.25" customHeight="1" x14ac:dyDescent="0.5">
      <c r="A266" s="138" t="s">
        <v>107</v>
      </c>
      <c r="B266" s="48" t="s">
        <v>77</v>
      </c>
      <c r="C266" s="45">
        <f>C269+C270+C271+C268</f>
        <v>9243133.6799999997</v>
      </c>
      <c r="D266" s="45">
        <f>D269+D270+D271+D268</f>
        <v>6599132.3200000003</v>
      </c>
    </row>
    <row r="267" spans="1:4" ht="49.5" customHeight="1" x14ac:dyDescent="0.55000000000000004">
      <c r="A267" s="29" t="s">
        <v>96</v>
      </c>
      <c r="B267" s="107"/>
      <c r="C267" s="145"/>
      <c r="D267" s="113"/>
    </row>
    <row r="268" spans="1:4" ht="60" customHeight="1" x14ac:dyDescent="0.55000000000000004">
      <c r="A268" s="162" t="s">
        <v>301</v>
      </c>
      <c r="B268" s="111" t="s">
        <v>43</v>
      </c>
      <c r="C268" s="120">
        <v>900000</v>
      </c>
      <c r="D268" s="96"/>
    </row>
    <row r="269" spans="1:4" ht="57.75" customHeight="1" x14ac:dyDescent="0.55000000000000004">
      <c r="A269" s="162" t="s">
        <v>179</v>
      </c>
      <c r="B269" s="111" t="s">
        <v>79</v>
      </c>
      <c r="C269" s="83">
        <v>3927638.93</v>
      </c>
      <c r="D269" s="96">
        <v>3234885.82</v>
      </c>
    </row>
    <row r="270" spans="1:4" ht="57" customHeight="1" x14ac:dyDescent="0.55000000000000004">
      <c r="A270" s="162" t="s">
        <v>180</v>
      </c>
      <c r="B270" s="111" t="s">
        <v>44</v>
      </c>
      <c r="C270" s="83">
        <v>4382665.59</v>
      </c>
      <c r="D270" s="96">
        <v>3333211.6</v>
      </c>
    </row>
    <row r="271" spans="1:4" ht="91.5" customHeight="1" x14ac:dyDescent="0.55000000000000004">
      <c r="A271" s="28" t="s">
        <v>181</v>
      </c>
      <c r="B271" s="107" t="s">
        <v>80</v>
      </c>
      <c r="C271" s="98">
        <v>32829.160000000003</v>
      </c>
      <c r="D271" s="75">
        <v>31034.9</v>
      </c>
    </row>
    <row r="272" spans="1:4" ht="55.5" customHeight="1" x14ac:dyDescent="0.5">
      <c r="A272" s="138" t="s">
        <v>109</v>
      </c>
      <c r="B272" s="48" t="s">
        <v>81</v>
      </c>
      <c r="C272" s="45">
        <f>C275+C276+C277+C274</f>
        <v>1474713.9</v>
      </c>
      <c r="D272" s="45">
        <f>D275+D276+D277+D274</f>
        <v>455957.72</v>
      </c>
    </row>
    <row r="273" spans="1:4" ht="38.25" x14ac:dyDescent="0.55000000000000004">
      <c r="A273" s="29" t="s">
        <v>96</v>
      </c>
      <c r="B273" s="107"/>
      <c r="C273" s="135"/>
      <c r="D273" s="97"/>
    </row>
    <row r="274" spans="1:4" ht="84.75" customHeight="1" x14ac:dyDescent="0.55000000000000004">
      <c r="A274" s="162" t="s">
        <v>187</v>
      </c>
      <c r="B274" s="111" t="s">
        <v>86</v>
      </c>
      <c r="C274" s="120">
        <v>100000</v>
      </c>
      <c r="D274" s="96">
        <v>99646.98</v>
      </c>
    </row>
    <row r="275" spans="1:4" ht="56.25" customHeight="1" x14ac:dyDescent="0.55000000000000004">
      <c r="A275" s="162" t="s">
        <v>188</v>
      </c>
      <c r="B275" s="111" t="s">
        <v>87</v>
      </c>
      <c r="C275" s="83">
        <v>585890.88</v>
      </c>
      <c r="D275" s="179">
        <v>131906.6</v>
      </c>
    </row>
    <row r="276" spans="1:4" ht="133.5" customHeight="1" x14ac:dyDescent="0.55000000000000004">
      <c r="A276" s="28" t="s">
        <v>189</v>
      </c>
      <c r="B276" s="107" t="s">
        <v>88</v>
      </c>
      <c r="C276" s="81">
        <v>788823.02</v>
      </c>
      <c r="D276" s="75">
        <v>224404.14</v>
      </c>
    </row>
    <row r="277" spans="1:4" ht="102.75" hidden="1" customHeight="1" x14ac:dyDescent="0.55000000000000004">
      <c r="A277" s="28" t="s">
        <v>190</v>
      </c>
      <c r="B277" s="46" t="s">
        <v>89</v>
      </c>
      <c r="C277" s="40"/>
      <c r="D277" s="40"/>
    </row>
    <row r="278" spans="1:4" ht="62.25" customHeight="1" x14ac:dyDescent="0.5">
      <c r="A278" s="138" t="s">
        <v>123</v>
      </c>
      <c r="B278" s="48" t="s">
        <v>15</v>
      </c>
      <c r="C278" s="45">
        <f>C282+C283+C280+C281</f>
        <v>21845734</v>
      </c>
      <c r="D278" s="45">
        <f>D282+D283+D280+D281</f>
        <v>8163866.5999999996</v>
      </c>
    </row>
    <row r="279" spans="1:4" ht="55.5" customHeight="1" x14ac:dyDescent="0.55000000000000004">
      <c r="A279" s="29" t="s">
        <v>96</v>
      </c>
      <c r="B279" s="107"/>
      <c r="C279" s="147"/>
      <c r="D279" s="146"/>
    </row>
    <row r="280" spans="1:4" ht="80.25" hidden="1" customHeight="1" x14ac:dyDescent="0.55000000000000004">
      <c r="A280" s="28" t="s">
        <v>286</v>
      </c>
      <c r="B280" s="46" t="s">
        <v>277</v>
      </c>
      <c r="C280" s="40"/>
      <c r="D280" s="40"/>
    </row>
    <row r="281" spans="1:4" ht="90" hidden="1" customHeight="1" x14ac:dyDescent="0.55000000000000004">
      <c r="A281" s="28" t="s">
        <v>289</v>
      </c>
      <c r="B281" s="46" t="s">
        <v>280</v>
      </c>
      <c r="C281" s="40"/>
      <c r="D281" s="40"/>
    </row>
    <row r="282" spans="1:4" ht="101.25" hidden="1" customHeight="1" x14ac:dyDescent="0.55000000000000004">
      <c r="A282" s="28" t="s">
        <v>262</v>
      </c>
      <c r="B282" s="46" t="s">
        <v>261</v>
      </c>
      <c r="C282" s="40"/>
      <c r="D282" s="40"/>
    </row>
    <row r="283" spans="1:4" ht="198" customHeight="1" x14ac:dyDescent="0.55000000000000004">
      <c r="A283" s="204" t="s">
        <v>201</v>
      </c>
      <c r="B283" s="124" t="s">
        <v>29</v>
      </c>
      <c r="C283" s="100">
        <v>21845734</v>
      </c>
      <c r="D283" s="86">
        <v>8163866.5999999996</v>
      </c>
    </row>
    <row r="284" spans="1:4" ht="67.5" customHeight="1" x14ac:dyDescent="0.5">
      <c r="A284" s="138" t="s">
        <v>49</v>
      </c>
      <c r="B284" s="48" t="s">
        <v>16</v>
      </c>
      <c r="C284" s="45">
        <f>C286+C287+C288+C290+C292+C293+C294+C291+C295+C296+C289+C297</f>
        <v>1626836175.3699999</v>
      </c>
      <c r="D284" s="45">
        <f>D286+D287+D288+D290+D292+D293+D294+D291+D295+D296+D289+D297</f>
        <v>1174029367</v>
      </c>
    </row>
    <row r="285" spans="1:4" ht="48" customHeight="1" x14ac:dyDescent="0.5">
      <c r="A285" s="29" t="s">
        <v>96</v>
      </c>
      <c r="B285" s="134"/>
      <c r="C285" s="135"/>
      <c r="D285" s="97"/>
    </row>
    <row r="286" spans="1:4" ht="50.25" customHeight="1" x14ac:dyDescent="0.55000000000000004">
      <c r="A286" s="180" t="s">
        <v>202</v>
      </c>
      <c r="B286" s="111" t="s">
        <v>17</v>
      </c>
      <c r="C286" s="83">
        <v>565956</v>
      </c>
      <c r="D286" s="96">
        <v>565955.68999999994</v>
      </c>
    </row>
    <row r="287" spans="1:4" ht="50.25" customHeight="1" x14ac:dyDescent="0.55000000000000004">
      <c r="A287" s="161" t="s">
        <v>203</v>
      </c>
      <c r="B287" s="111" t="s">
        <v>60</v>
      </c>
      <c r="C287" s="83">
        <v>131122867</v>
      </c>
      <c r="D287" s="96">
        <v>118976940.87</v>
      </c>
    </row>
    <row r="288" spans="1:4" ht="50.25" customHeight="1" x14ac:dyDescent="0.55000000000000004">
      <c r="A288" s="161" t="s">
        <v>204</v>
      </c>
      <c r="B288" s="111" t="s">
        <v>61</v>
      </c>
      <c r="C288" s="83">
        <v>414421943</v>
      </c>
      <c r="D288" s="96">
        <v>357854121.41000003</v>
      </c>
    </row>
    <row r="289" spans="1:5" ht="50.25" customHeight="1" x14ac:dyDescent="0.55000000000000004">
      <c r="A289" s="181" t="s">
        <v>324</v>
      </c>
      <c r="B289" s="124" t="s">
        <v>312</v>
      </c>
      <c r="C289" s="149">
        <v>10243407</v>
      </c>
      <c r="D289" s="171">
        <v>1706847.55</v>
      </c>
    </row>
    <row r="290" spans="1:5" ht="50.25" customHeight="1" x14ac:dyDescent="0.55000000000000004">
      <c r="A290" s="180" t="s">
        <v>205</v>
      </c>
      <c r="B290" s="111" t="s">
        <v>62</v>
      </c>
      <c r="C290" s="83">
        <v>1987102</v>
      </c>
      <c r="D290" s="96">
        <v>1957101.92</v>
      </c>
      <c r="E290" s="114"/>
    </row>
    <row r="291" spans="1:5" ht="50.25" customHeight="1" x14ac:dyDescent="0.55000000000000004">
      <c r="A291" s="182" t="s">
        <v>260</v>
      </c>
      <c r="B291" s="140" t="s">
        <v>258</v>
      </c>
      <c r="C291" s="81">
        <v>51800891</v>
      </c>
      <c r="D291" s="148">
        <v>48831643.869999997</v>
      </c>
      <c r="E291" s="115"/>
    </row>
    <row r="292" spans="1:5" ht="125.25" customHeight="1" x14ac:dyDescent="0.55000000000000004">
      <c r="A292" s="161" t="s">
        <v>206</v>
      </c>
      <c r="B292" s="111" t="s">
        <v>30</v>
      </c>
      <c r="C292" s="83">
        <v>28196956</v>
      </c>
      <c r="D292" s="96">
        <v>13181268.810000001</v>
      </c>
    </row>
    <row r="293" spans="1:5" ht="72.75" customHeight="1" x14ac:dyDescent="0.55000000000000004">
      <c r="A293" s="161" t="s">
        <v>207</v>
      </c>
      <c r="B293" s="111" t="s">
        <v>63</v>
      </c>
      <c r="C293" s="83">
        <v>800000</v>
      </c>
      <c r="D293" s="96">
        <v>800000</v>
      </c>
    </row>
    <row r="294" spans="1:5" ht="72.75" customHeight="1" x14ac:dyDescent="0.55000000000000004">
      <c r="A294" s="161" t="s">
        <v>193</v>
      </c>
      <c r="B294" s="111" t="s">
        <v>50</v>
      </c>
      <c r="C294" s="83">
        <v>555621487</v>
      </c>
      <c r="D294" s="96">
        <v>382206003.14999998</v>
      </c>
    </row>
    <row r="295" spans="1:5" ht="56.25" customHeight="1" x14ac:dyDescent="0.55000000000000004">
      <c r="A295" s="161" t="s">
        <v>275</v>
      </c>
      <c r="B295" s="111" t="s">
        <v>265</v>
      </c>
      <c r="C295" s="83">
        <v>176136198</v>
      </c>
      <c r="D295" s="96">
        <v>44459217.329999998</v>
      </c>
    </row>
    <row r="296" spans="1:5" ht="158.25" customHeight="1" x14ac:dyDescent="0.55000000000000004">
      <c r="A296" s="169" t="s">
        <v>292</v>
      </c>
      <c r="B296" s="95" t="s">
        <v>291</v>
      </c>
      <c r="C296" s="110">
        <v>61014598.369999997</v>
      </c>
      <c r="D296" s="79">
        <v>51857961.729999997</v>
      </c>
    </row>
    <row r="297" spans="1:5" ht="143.25" customHeight="1" x14ac:dyDescent="0.55000000000000004">
      <c r="A297" s="207" t="s">
        <v>349</v>
      </c>
      <c r="B297" s="201" t="s">
        <v>335</v>
      </c>
      <c r="C297" s="199">
        <v>194924770</v>
      </c>
      <c r="D297" s="86">
        <v>151632304.66999999</v>
      </c>
    </row>
    <row r="298" spans="1:5" ht="48.75" customHeight="1" x14ac:dyDescent="0.5">
      <c r="A298" s="208" t="s">
        <v>36</v>
      </c>
      <c r="B298" s="104"/>
      <c r="C298" s="44"/>
      <c r="D298" s="44"/>
    </row>
    <row r="299" spans="1:5" ht="48.75" customHeight="1" x14ac:dyDescent="0.5">
      <c r="A299" s="72" t="s">
        <v>37</v>
      </c>
      <c r="B299" s="106" t="s">
        <v>18</v>
      </c>
      <c r="C299" s="90">
        <f>C301+C302+C303</f>
        <v>26118642.07</v>
      </c>
      <c r="D299" s="90">
        <f>D301+D302+D303</f>
        <v>20797599.329999998</v>
      </c>
    </row>
    <row r="300" spans="1:5" ht="45.75" customHeight="1" x14ac:dyDescent="0.55000000000000004">
      <c r="A300" s="29" t="s">
        <v>96</v>
      </c>
      <c r="B300" s="107"/>
      <c r="C300" s="145"/>
      <c r="D300" s="113"/>
    </row>
    <row r="301" spans="1:5" ht="94.5" customHeight="1" x14ac:dyDescent="0.55000000000000004">
      <c r="A301" s="162" t="s">
        <v>194</v>
      </c>
      <c r="B301" s="111" t="s">
        <v>51</v>
      </c>
      <c r="C301" s="83">
        <v>7290263</v>
      </c>
      <c r="D301" s="96">
        <v>4541021.8099999996</v>
      </c>
    </row>
    <row r="302" spans="1:5" ht="87" customHeight="1" x14ac:dyDescent="0.55000000000000004">
      <c r="A302" s="28" t="s">
        <v>208</v>
      </c>
      <c r="B302" s="107" t="s">
        <v>38</v>
      </c>
      <c r="C302" s="149">
        <v>18828379.07</v>
      </c>
      <c r="D302" s="75">
        <v>16256577.52</v>
      </c>
    </row>
    <row r="303" spans="1:5" ht="98.25" hidden="1" customHeight="1" x14ac:dyDescent="0.55000000000000004">
      <c r="A303" s="28" t="s">
        <v>209</v>
      </c>
      <c r="B303" s="46" t="s">
        <v>52</v>
      </c>
      <c r="C303" s="40"/>
      <c r="D303" s="40"/>
    </row>
    <row r="304" spans="1:5" ht="63" hidden="1" customHeight="1" x14ac:dyDescent="0.5">
      <c r="A304" s="32" t="s">
        <v>59</v>
      </c>
      <c r="B304" s="47" t="s">
        <v>19</v>
      </c>
      <c r="C304" s="37">
        <f>C306</f>
        <v>0</v>
      </c>
      <c r="D304" s="37">
        <f>D306</f>
        <v>0</v>
      </c>
    </row>
    <row r="305" spans="1:4" ht="55.5" hidden="1" customHeight="1" x14ac:dyDescent="0.55000000000000004">
      <c r="A305" s="29" t="s">
        <v>96</v>
      </c>
      <c r="B305" s="46"/>
      <c r="C305" s="40"/>
      <c r="D305" s="40"/>
    </row>
    <row r="306" spans="1:4" ht="64.5" hidden="1" customHeight="1" x14ac:dyDescent="0.55000000000000004">
      <c r="A306" s="24" t="s">
        <v>195</v>
      </c>
      <c r="B306" s="46" t="s">
        <v>58</v>
      </c>
      <c r="C306" s="40"/>
      <c r="D306" s="40"/>
    </row>
    <row r="307" spans="1:4" ht="91.5" customHeight="1" x14ac:dyDescent="0.5">
      <c r="A307" s="69" t="s">
        <v>223</v>
      </c>
      <c r="B307" s="48" t="s">
        <v>22</v>
      </c>
      <c r="C307" s="45">
        <f>C309+C310</f>
        <v>819094626.97000003</v>
      </c>
      <c r="D307" s="45">
        <f>D309+D310</f>
        <v>817695421.68999994</v>
      </c>
    </row>
    <row r="308" spans="1:4" ht="48" customHeight="1" x14ac:dyDescent="0.55000000000000004">
      <c r="A308" s="29" t="s">
        <v>96</v>
      </c>
      <c r="B308" s="107"/>
      <c r="C308" s="145"/>
      <c r="D308" s="113"/>
    </row>
    <row r="309" spans="1:4" ht="45" customHeight="1" x14ac:dyDescent="0.55000000000000004">
      <c r="A309" s="162" t="s">
        <v>210</v>
      </c>
      <c r="B309" s="111" t="s">
        <v>39</v>
      </c>
      <c r="C309" s="83">
        <v>815311205.97000003</v>
      </c>
      <c r="D309" s="96">
        <v>813912001.38</v>
      </c>
    </row>
    <row r="310" spans="1:4" ht="45" customHeight="1" x14ac:dyDescent="0.55000000000000004">
      <c r="A310" s="204" t="s">
        <v>198</v>
      </c>
      <c r="B310" s="124" t="s">
        <v>53</v>
      </c>
      <c r="C310" s="149">
        <v>3783421</v>
      </c>
      <c r="D310" s="171">
        <v>3783420.31</v>
      </c>
    </row>
    <row r="311" spans="1:4" ht="66" customHeight="1" x14ac:dyDescent="0.5">
      <c r="A311" s="69" t="s">
        <v>350</v>
      </c>
      <c r="B311" s="48" t="s">
        <v>127</v>
      </c>
      <c r="C311" s="45">
        <f>C313</f>
        <v>173000</v>
      </c>
      <c r="D311" s="45">
        <f>D313</f>
        <v>97040</v>
      </c>
    </row>
    <row r="312" spans="1:4" ht="38.25" x14ac:dyDescent="0.55000000000000004">
      <c r="A312" s="29" t="s">
        <v>96</v>
      </c>
      <c r="B312" s="107"/>
      <c r="C312" s="145"/>
      <c r="D312" s="113"/>
    </row>
    <row r="313" spans="1:4" ht="51.75" customHeight="1" x14ac:dyDescent="0.55000000000000004">
      <c r="A313" s="204" t="s">
        <v>222</v>
      </c>
      <c r="B313" s="209" t="s">
        <v>126</v>
      </c>
      <c r="C313" s="149">
        <v>173000</v>
      </c>
      <c r="D313" s="171">
        <v>97040</v>
      </c>
    </row>
    <row r="314" spans="1:4" ht="54.75" customHeight="1" x14ac:dyDescent="0.5">
      <c r="A314" s="70" t="s">
        <v>255</v>
      </c>
      <c r="B314" s="48" t="s">
        <v>68</v>
      </c>
      <c r="C314" s="45">
        <f>C316</f>
        <v>34204200</v>
      </c>
      <c r="D314" s="45">
        <f>D316</f>
        <v>336378.45</v>
      </c>
    </row>
    <row r="315" spans="1:4" ht="50.25" customHeight="1" x14ac:dyDescent="0.55000000000000004">
      <c r="A315" s="29" t="s">
        <v>96</v>
      </c>
      <c r="B315" s="141"/>
      <c r="C315" s="91"/>
      <c r="D315" s="113"/>
    </row>
    <row r="316" spans="1:4" ht="55.5" customHeight="1" x14ac:dyDescent="0.55000000000000004">
      <c r="A316" s="167" t="s">
        <v>211</v>
      </c>
      <c r="B316" s="95" t="s">
        <v>40</v>
      </c>
      <c r="C316" s="92">
        <v>34204200</v>
      </c>
      <c r="D316" s="96">
        <v>336378.45</v>
      </c>
    </row>
    <row r="317" spans="1:4" ht="55.5" customHeight="1" x14ac:dyDescent="0.55000000000000004">
      <c r="A317" s="28" t="s">
        <v>303</v>
      </c>
      <c r="B317" s="126" t="s">
        <v>302</v>
      </c>
      <c r="C317" s="91">
        <v>155960400</v>
      </c>
      <c r="D317" s="108">
        <v>155074877.53999999</v>
      </c>
    </row>
    <row r="318" spans="1:4" s="3" customFormat="1" ht="52.5" customHeight="1" x14ac:dyDescent="0.5">
      <c r="A318" s="70" t="s">
        <v>41</v>
      </c>
      <c r="B318" s="48" t="s">
        <v>42</v>
      </c>
      <c r="C318" s="45">
        <f>C322+C323+C320+C321</f>
        <v>1456766056.1199999</v>
      </c>
      <c r="D318" s="45">
        <f>D322+D323+D320+D321</f>
        <v>1455241269.9699998</v>
      </c>
    </row>
    <row r="319" spans="1:4" s="3" customFormat="1" ht="42" customHeight="1" x14ac:dyDescent="0.5">
      <c r="A319" s="29" t="s">
        <v>96</v>
      </c>
      <c r="B319" s="134"/>
      <c r="C319" s="135"/>
      <c r="D319" s="97"/>
    </row>
    <row r="320" spans="1:4" s="3" customFormat="1" ht="97.5" customHeight="1" x14ac:dyDescent="0.55000000000000004">
      <c r="A320" s="162" t="s">
        <v>305</v>
      </c>
      <c r="B320" s="94" t="s">
        <v>304</v>
      </c>
      <c r="C320" s="92">
        <v>112940166</v>
      </c>
      <c r="D320" s="96">
        <v>112940166</v>
      </c>
    </row>
    <row r="321" spans="1:4" ht="60" customHeight="1" x14ac:dyDescent="0.55000000000000004">
      <c r="A321" s="162" t="s">
        <v>151</v>
      </c>
      <c r="B321" s="111" t="s">
        <v>313</v>
      </c>
      <c r="C321" s="82">
        <v>204982719</v>
      </c>
      <c r="D321" s="79">
        <v>204982719</v>
      </c>
    </row>
    <row r="322" spans="1:4" ht="63" customHeight="1" x14ac:dyDescent="0.55000000000000004">
      <c r="A322" s="162" t="s">
        <v>146</v>
      </c>
      <c r="B322" s="94" t="s">
        <v>56</v>
      </c>
      <c r="C322" s="83">
        <v>542737965.12</v>
      </c>
      <c r="D322" s="96">
        <v>542706837.14999998</v>
      </c>
    </row>
    <row r="323" spans="1:4" ht="96" customHeight="1" x14ac:dyDescent="0.55000000000000004">
      <c r="A323" s="24" t="s">
        <v>200</v>
      </c>
      <c r="B323" s="107" t="s">
        <v>55</v>
      </c>
      <c r="C323" s="109">
        <v>596105206</v>
      </c>
      <c r="D323" s="108">
        <v>594611547.81999993</v>
      </c>
    </row>
    <row r="324" spans="1:4" ht="75" customHeight="1" x14ac:dyDescent="0.5">
      <c r="A324" s="34" t="s">
        <v>92</v>
      </c>
      <c r="B324" s="48"/>
      <c r="C324" s="43">
        <f>C318+C314+C307+C299+C284+C227+C250+C258+C272+C266+C278+C224+C304+C317+C311</f>
        <v>5593707552.6700001</v>
      </c>
      <c r="D324" s="43">
        <f>D318+D314+D307+D299+D284+D227+D250+D258+D272+D266+D278+D224+D304+D317+D311</f>
        <v>4770826589.1499996</v>
      </c>
    </row>
    <row r="325" spans="1:4" ht="56.25" customHeight="1" x14ac:dyDescent="0.5">
      <c r="A325" s="35" t="s">
        <v>111</v>
      </c>
      <c r="B325" s="49"/>
      <c r="C325" s="43">
        <f>C222+C324</f>
        <v>14571200637.940001</v>
      </c>
      <c r="D325" s="43">
        <f>D222+D324</f>
        <v>13330178502.559999</v>
      </c>
    </row>
    <row r="326" spans="1:4" ht="108.75" customHeight="1" x14ac:dyDescent="0.5">
      <c r="A326" s="222"/>
      <c r="B326" s="223"/>
      <c r="C326" s="214"/>
      <c r="D326" s="214"/>
    </row>
    <row r="327" spans="1:4" ht="173.25" customHeight="1" x14ac:dyDescent="0.7">
      <c r="A327" s="50" t="s">
        <v>356</v>
      </c>
      <c r="B327" s="51"/>
      <c r="C327" s="52"/>
      <c r="D327" s="56" t="s">
        <v>357</v>
      </c>
    </row>
    <row r="328" spans="1:4" ht="29.25" customHeight="1" x14ac:dyDescent="0.4">
      <c r="A328" s="15"/>
      <c r="B328" s="13"/>
      <c r="C328" s="14"/>
      <c r="D328" s="17"/>
    </row>
    <row r="329" spans="1:4" ht="103.15" customHeight="1" x14ac:dyDescent="0.35">
      <c r="A329" s="7"/>
      <c r="C329" s="5"/>
      <c r="D329" s="5"/>
    </row>
    <row r="330" spans="1:4" ht="42" customHeight="1" x14ac:dyDescent="0.35">
      <c r="A330" s="9"/>
      <c r="B330" s="8"/>
      <c r="C330" s="8"/>
      <c r="D330" s="20"/>
    </row>
    <row r="331" spans="1:4" x14ac:dyDescent="0.35">
      <c r="A331" s="10"/>
      <c r="B331" s="8"/>
      <c r="C331" s="11"/>
      <c r="D331" s="18"/>
    </row>
    <row r="332" spans="1:4" ht="25.9" customHeight="1" x14ac:dyDescent="0.35">
      <c r="A332" s="8"/>
      <c r="B332" s="11"/>
      <c r="C332" s="11"/>
      <c r="D332" s="16"/>
    </row>
    <row r="333" spans="1:4" x14ac:dyDescent="0.35">
      <c r="A333" s="7"/>
      <c r="B333" s="8"/>
      <c r="C333" s="11"/>
      <c r="D333" s="20"/>
    </row>
    <row r="334" spans="1:4" x14ac:dyDescent="0.35">
      <c r="A334" s="7"/>
      <c r="C334" s="5"/>
      <c r="D334" s="18"/>
    </row>
    <row r="335" spans="1:4" x14ac:dyDescent="0.35">
      <c r="A335" s="7"/>
      <c r="C335" s="5"/>
      <c r="D335" s="18"/>
    </row>
    <row r="336" spans="1:4" x14ac:dyDescent="0.35">
      <c r="A336" s="7"/>
      <c r="C336" s="5"/>
      <c r="D336" s="18"/>
    </row>
    <row r="337" spans="1:4" x14ac:dyDescent="0.35">
      <c r="A337" s="7"/>
      <c r="C337" s="5"/>
      <c r="D337" s="18"/>
    </row>
    <row r="338" spans="1:4" x14ac:dyDescent="0.35">
      <c r="A338" s="7"/>
      <c r="C338" s="5"/>
      <c r="D338" s="18"/>
    </row>
    <row r="339" spans="1:4" x14ac:dyDescent="0.35">
      <c r="A339" s="7"/>
      <c r="C339" s="5"/>
      <c r="D339" s="18"/>
    </row>
    <row r="340" spans="1:4" x14ac:dyDescent="0.35">
      <c r="A340" s="7"/>
      <c r="C340" s="5"/>
      <c r="D340" s="18"/>
    </row>
    <row r="341" spans="1:4" x14ac:dyDescent="0.35">
      <c r="A341" s="7"/>
      <c r="C341" s="5"/>
      <c r="D341" s="18"/>
    </row>
    <row r="342" spans="1:4" x14ac:dyDescent="0.35">
      <c r="A342" s="7"/>
      <c r="C342" s="5"/>
      <c r="D342" s="18"/>
    </row>
    <row r="343" spans="1:4" x14ac:dyDescent="0.35">
      <c r="A343" s="7"/>
      <c r="C343" s="5"/>
      <c r="D343" s="18"/>
    </row>
    <row r="344" spans="1:4" x14ac:dyDescent="0.35">
      <c r="A344" s="7"/>
      <c r="C344" s="5"/>
      <c r="D344" s="18"/>
    </row>
    <row r="345" spans="1:4" x14ac:dyDescent="0.35">
      <c r="A345" s="7"/>
      <c r="C345" s="5"/>
      <c r="D345" s="18"/>
    </row>
    <row r="346" spans="1:4" x14ac:dyDescent="0.35">
      <c r="A346" s="7"/>
      <c r="C346" s="5"/>
      <c r="D346" s="18"/>
    </row>
    <row r="347" spans="1:4" x14ac:dyDescent="0.35">
      <c r="A347" s="7"/>
      <c r="C347" s="5"/>
      <c r="D347" s="18"/>
    </row>
    <row r="348" spans="1:4" x14ac:dyDescent="0.35">
      <c r="A348" s="7"/>
      <c r="C348" s="5"/>
      <c r="D348" s="18"/>
    </row>
    <row r="349" spans="1:4" x14ac:dyDescent="0.35">
      <c r="A349" s="7"/>
      <c r="C349" s="5"/>
      <c r="D349" s="18"/>
    </row>
    <row r="350" spans="1:4" x14ac:dyDescent="0.35">
      <c r="A350" s="7"/>
      <c r="C350" s="5"/>
      <c r="D350" s="18"/>
    </row>
    <row r="351" spans="1:4" x14ac:dyDescent="0.35">
      <c r="A351" s="7"/>
      <c r="C351" s="5"/>
      <c r="D351" s="18"/>
    </row>
    <row r="352" spans="1:4" x14ac:dyDescent="0.35">
      <c r="A352" s="7"/>
      <c r="C352" s="5"/>
      <c r="D352" s="18"/>
    </row>
    <row r="353" spans="1:4" x14ac:dyDescent="0.35">
      <c r="A353" s="7"/>
      <c r="C353" s="5"/>
      <c r="D353" s="18"/>
    </row>
    <row r="354" spans="1:4" x14ac:dyDescent="0.35">
      <c r="A354" s="7"/>
      <c r="C354" s="5"/>
      <c r="D354" s="18"/>
    </row>
    <row r="355" spans="1:4" x14ac:dyDescent="0.35">
      <c r="A355" s="7"/>
      <c r="C355" s="5"/>
      <c r="D355" s="18"/>
    </row>
    <row r="356" spans="1:4" x14ac:dyDescent="0.35">
      <c r="A356" s="7"/>
      <c r="C356" s="5"/>
      <c r="D356" s="18"/>
    </row>
    <row r="357" spans="1:4" x14ac:dyDescent="0.35">
      <c r="A357" s="7"/>
      <c r="C357" s="5"/>
      <c r="D357" s="18"/>
    </row>
    <row r="358" spans="1:4" x14ac:dyDescent="0.35">
      <c r="A358" s="7"/>
      <c r="C358" s="5"/>
      <c r="D358" s="18"/>
    </row>
    <row r="359" spans="1:4" x14ac:dyDescent="0.35">
      <c r="A359" s="7"/>
      <c r="C359" s="5"/>
      <c r="D359" s="18"/>
    </row>
    <row r="360" spans="1:4" x14ac:dyDescent="0.35">
      <c r="A360" s="7"/>
      <c r="C360" s="5"/>
      <c r="D360" s="18"/>
    </row>
    <row r="361" spans="1:4" x14ac:dyDescent="0.35">
      <c r="A361" s="7"/>
      <c r="C361" s="5"/>
      <c r="D361" s="18"/>
    </row>
    <row r="362" spans="1:4" x14ac:dyDescent="0.35">
      <c r="A362" s="7"/>
      <c r="C362" s="5"/>
      <c r="D362" s="18"/>
    </row>
    <row r="363" spans="1:4" x14ac:dyDescent="0.35">
      <c r="A363" s="7"/>
      <c r="C363" s="5"/>
      <c r="D363" s="18"/>
    </row>
    <row r="364" spans="1:4" x14ac:dyDescent="0.35">
      <c r="A364" s="7"/>
      <c r="C364" s="5"/>
      <c r="D364" s="18"/>
    </row>
    <row r="365" spans="1:4" x14ac:dyDescent="0.35">
      <c r="A365" s="7"/>
      <c r="C365" s="5"/>
      <c r="D365" s="18"/>
    </row>
    <row r="366" spans="1:4" x14ac:dyDescent="0.35">
      <c r="A366" s="7"/>
      <c r="C366" s="5"/>
      <c r="D366" s="18"/>
    </row>
    <row r="367" spans="1:4" x14ac:dyDescent="0.35">
      <c r="A367" s="7"/>
      <c r="C367" s="5"/>
      <c r="D367" s="18"/>
    </row>
    <row r="368" spans="1:4" x14ac:dyDescent="0.35">
      <c r="A368" s="7"/>
      <c r="C368" s="5"/>
      <c r="D368" s="18"/>
    </row>
    <row r="369" spans="1:4" x14ac:dyDescent="0.35">
      <c r="A369" s="7"/>
      <c r="C369" s="5"/>
      <c r="D369" s="18"/>
    </row>
    <row r="370" spans="1:4" x14ac:dyDescent="0.35">
      <c r="A370" s="7"/>
      <c r="C370" s="5"/>
      <c r="D370" s="18"/>
    </row>
    <row r="371" spans="1:4" x14ac:dyDescent="0.35">
      <c r="A371" s="7"/>
      <c r="C371" s="5"/>
      <c r="D371" s="18"/>
    </row>
    <row r="372" spans="1:4" x14ac:dyDescent="0.35">
      <c r="A372" s="7"/>
      <c r="C372" s="5"/>
      <c r="D372" s="18"/>
    </row>
    <row r="373" spans="1:4" x14ac:dyDescent="0.35">
      <c r="A373" s="7"/>
      <c r="C373" s="5"/>
      <c r="D373" s="18"/>
    </row>
    <row r="374" spans="1:4" x14ac:dyDescent="0.35">
      <c r="A374" s="7"/>
      <c r="C374" s="5"/>
      <c r="D374" s="18"/>
    </row>
    <row r="375" spans="1:4" x14ac:dyDescent="0.35">
      <c r="A375" s="7"/>
      <c r="C375" s="5"/>
      <c r="D375" s="18"/>
    </row>
    <row r="376" spans="1:4" x14ac:dyDescent="0.35">
      <c r="A376" s="7"/>
      <c r="C376" s="5"/>
      <c r="D376" s="18"/>
    </row>
    <row r="377" spans="1:4" x14ac:dyDescent="0.35">
      <c r="A377" s="7"/>
      <c r="C377" s="5"/>
      <c r="D377" s="18"/>
    </row>
    <row r="378" spans="1:4" x14ac:dyDescent="0.35">
      <c r="A378" s="7"/>
      <c r="C378" s="5"/>
      <c r="D378" s="18"/>
    </row>
    <row r="379" spans="1:4" x14ac:dyDescent="0.35">
      <c r="A379" s="7"/>
      <c r="C379" s="5"/>
      <c r="D379" s="18"/>
    </row>
    <row r="380" spans="1:4" x14ac:dyDescent="0.35">
      <c r="A380" s="7"/>
      <c r="C380" s="5"/>
      <c r="D380" s="18"/>
    </row>
    <row r="381" spans="1:4" x14ac:dyDescent="0.35">
      <c r="A381" s="7"/>
      <c r="C381" s="5"/>
      <c r="D381" s="18"/>
    </row>
    <row r="382" spans="1:4" x14ac:dyDescent="0.35">
      <c r="A382" s="7"/>
      <c r="C382" s="5"/>
      <c r="D382" s="18"/>
    </row>
    <row r="383" spans="1:4" x14ac:dyDescent="0.35">
      <c r="A383" s="7"/>
      <c r="C383" s="5"/>
      <c r="D383" s="18"/>
    </row>
    <row r="384" spans="1:4" x14ac:dyDescent="0.35">
      <c r="A384" s="7"/>
      <c r="C384" s="5"/>
      <c r="D384" s="18"/>
    </row>
    <row r="385" spans="1:4" x14ac:dyDescent="0.35">
      <c r="A385" s="7"/>
      <c r="C385" s="5"/>
      <c r="D385" s="18"/>
    </row>
    <row r="386" spans="1:4" x14ac:dyDescent="0.35">
      <c r="A386" s="7"/>
      <c r="C386" s="5"/>
      <c r="D386" s="18"/>
    </row>
    <row r="387" spans="1:4" x14ac:dyDescent="0.35">
      <c r="A387" s="7"/>
      <c r="C387" s="5"/>
      <c r="D387" s="18"/>
    </row>
    <row r="388" spans="1:4" x14ac:dyDescent="0.35">
      <c r="A388" s="7"/>
      <c r="C388" s="5"/>
      <c r="D388" s="18"/>
    </row>
    <row r="389" spans="1:4" x14ac:dyDescent="0.35">
      <c r="A389" s="7"/>
      <c r="C389" s="5"/>
      <c r="D389" s="18"/>
    </row>
    <row r="390" spans="1:4" x14ac:dyDescent="0.35">
      <c r="A390" s="7"/>
      <c r="C390" s="5"/>
      <c r="D390" s="18"/>
    </row>
    <row r="391" spans="1:4" x14ac:dyDescent="0.35">
      <c r="A391" s="7"/>
      <c r="C391" s="5"/>
      <c r="D391" s="18"/>
    </row>
    <row r="392" spans="1:4" x14ac:dyDescent="0.35">
      <c r="A392" s="7"/>
      <c r="C392" s="5"/>
      <c r="D392" s="18"/>
    </row>
    <row r="393" spans="1:4" x14ac:dyDescent="0.35">
      <c r="A393" s="7"/>
      <c r="C393" s="5"/>
      <c r="D393" s="18"/>
    </row>
    <row r="394" spans="1:4" x14ac:dyDescent="0.35">
      <c r="A394" s="7"/>
      <c r="C394" s="5"/>
      <c r="D394" s="18"/>
    </row>
    <row r="395" spans="1:4" x14ac:dyDescent="0.35">
      <c r="A395" s="7"/>
      <c r="C395" s="5"/>
      <c r="D395" s="18"/>
    </row>
    <row r="396" spans="1:4" x14ac:dyDescent="0.35">
      <c r="A396" s="7"/>
      <c r="C396" s="5"/>
      <c r="D396" s="18"/>
    </row>
    <row r="397" spans="1:4" x14ac:dyDescent="0.35">
      <c r="A397" s="7"/>
      <c r="C397" s="5"/>
      <c r="D397" s="18"/>
    </row>
    <row r="398" spans="1:4" x14ac:dyDescent="0.35">
      <c r="A398" s="7"/>
      <c r="C398" s="5"/>
      <c r="D398" s="18"/>
    </row>
    <row r="399" spans="1:4" x14ac:dyDescent="0.35">
      <c r="A399" s="7"/>
      <c r="C399" s="5"/>
      <c r="D399" s="18"/>
    </row>
    <row r="400" spans="1:4" x14ac:dyDescent="0.35">
      <c r="A400" s="7"/>
      <c r="C400" s="5"/>
      <c r="D400" s="18"/>
    </row>
    <row r="401" spans="1:4" x14ac:dyDescent="0.35">
      <c r="A401" s="7"/>
      <c r="C401" s="5"/>
      <c r="D401" s="18"/>
    </row>
    <row r="402" spans="1:4" x14ac:dyDescent="0.35">
      <c r="A402" s="7"/>
      <c r="C402" s="5"/>
      <c r="D402" s="18"/>
    </row>
    <row r="403" spans="1:4" x14ac:dyDescent="0.35">
      <c r="A403" s="7"/>
      <c r="C403" s="5"/>
      <c r="D403" s="18"/>
    </row>
    <row r="404" spans="1:4" x14ac:dyDescent="0.35">
      <c r="A404" s="7"/>
      <c r="C404" s="5"/>
      <c r="D404" s="18"/>
    </row>
    <row r="405" spans="1:4" x14ac:dyDescent="0.35">
      <c r="A405" s="7"/>
      <c r="C405" s="5"/>
      <c r="D405" s="18"/>
    </row>
    <row r="406" spans="1:4" x14ac:dyDescent="0.35">
      <c r="A406" s="7"/>
      <c r="C406" s="5"/>
      <c r="D406" s="18"/>
    </row>
    <row r="407" spans="1:4" x14ac:dyDescent="0.35">
      <c r="A407" s="7"/>
      <c r="C407" s="5"/>
      <c r="D407" s="18"/>
    </row>
    <row r="408" spans="1:4" x14ac:dyDescent="0.35">
      <c r="A408" s="7"/>
      <c r="C408" s="5"/>
      <c r="D408" s="18"/>
    </row>
    <row r="409" spans="1:4" x14ac:dyDescent="0.35">
      <c r="A409" s="7"/>
      <c r="C409" s="5"/>
      <c r="D409" s="18"/>
    </row>
    <row r="410" spans="1:4" x14ac:dyDescent="0.35">
      <c r="A410" s="7"/>
      <c r="C410" s="5"/>
      <c r="D410" s="18"/>
    </row>
    <row r="411" spans="1:4" x14ac:dyDescent="0.35">
      <c r="A411" s="7"/>
      <c r="C411" s="5"/>
      <c r="D411" s="18"/>
    </row>
    <row r="412" spans="1:4" x14ac:dyDescent="0.35">
      <c r="A412" s="7"/>
      <c r="C412" s="5"/>
      <c r="D412" s="18"/>
    </row>
    <row r="413" spans="1:4" x14ac:dyDescent="0.35">
      <c r="A413" s="7"/>
      <c r="C413" s="5"/>
      <c r="D413" s="18"/>
    </row>
    <row r="414" spans="1:4" x14ac:dyDescent="0.35">
      <c r="A414" s="7"/>
      <c r="C414" s="5"/>
      <c r="D414" s="18"/>
    </row>
    <row r="415" spans="1:4" x14ac:dyDescent="0.35">
      <c r="A415" s="7"/>
      <c r="C415" s="5"/>
      <c r="D415" s="18"/>
    </row>
    <row r="416" spans="1:4" x14ac:dyDescent="0.35">
      <c r="A416" s="7"/>
      <c r="C416" s="5"/>
      <c r="D416" s="18"/>
    </row>
    <row r="417" spans="1:4" x14ac:dyDescent="0.35">
      <c r="A417" s="7"/>
      <c r="C417" s="5"/>
      <c r="D417" s="18"/>
    </row>
    <row r="418" spans="1:4" x14ac:dyDescent="0.35">
      <c r="A418" s="7"/>
      <c r="C418" s="5"/>
      <c r="D418" s="18"/>
    </row>
    <row r="419" spans="1:4" x14ac:dyDescent="0.35">
      <c r="A419" s="7"/>
      <c r="C419" s="5"/>
      <c r="D419" s="18"/>
    </row>
    <row r="420" spans="1:4" x14ac:dyDescent="0.35">
      <c r="A420" s="7"/>
      <c r="C420" s="5"/>
      <c r="D420" s="18"/>
    </row>
    <row r="421" spans="1:4" x14ac:dyDescent="0.35">
      <c r="A421" s="7"/>
      <c r="C421" s="5"/>
      <c r="D421" s="18"/>
    </row>
    <row r="422" spans="1:4" x14ac:dyDescent="0.35">
      <c r="A422" s="7"/>
      <c r="C422" s="5"/>
      <c r="D422" s="18"/>
    </row>
    <row r="423" spans="1:4" x14ac:dyDescent="0.35">
      <c r="A423" s="7"/>
      <c r="C423" s="5"/>
      <c r="D423" s="18"/>
    </row>
    <row r="424" spans="1:4" x14ac:dyDescent="0.35">
      <c r="A424" s="7"/>
      <c r="C424" s="5"/>
      <c r="D424" s="18"/>
    </row>
    <row r="425" spans="1:4" x14ac:dyDescent="0.35">
      <c r="A425" s="7"/>
      <c r="C425" s="5"/>
      <c r="D425" s="18"/>
    </row>
    <row r="426" spans="1:4" x14ac:dyDescent="0.35">
      <c r="C426" s="5"/>
      <c r="D426" s="18"/>
    </row>
    <row r="427" spans="1:4" x14ac:dyDescent="0.35">
      <c r="C427" s="5"/>
      <c r="D427" s="18"/>
    </row>
    <row r="428" spans="1:4" x14ac:dyDescent="0.35">
      <c r="C428" s="5"/>
      <c r="D428" s="18"/>
    </row>
    <row r="429" spans="1:4" x14ac:dyDescent="0.35">
      <c r="C429" s="5"/>
      <c r="D429" s="18"/>
    </row>
    <row r="430" spans="1:4" x14ac:dyDescent="0.35">
      <c r="C430" s="5"/>
      <c r="D430" s="18"/>
    </row>
    <row r="431" spans="1:4" x14ac:dyDescent="0.35">
      <c r="C431" s="5"/>
      <c r="D431" s="18"/>
    </row>
    <row r="432" spans="1:4" x14ac:dyDescent="0.35">
      <c r="C432" s="5"/>
      <c r="D432" s="18"/>
    </row>
    <row r="433" spans="3:4" x14ac:dyDescent="0.35">
      <c r="C433" s="5"/>
      <c r="D433" s="18"/>
    </row>
    <row r="434" spans="3:4" x14ac:dyDescent="0.35">
      <c r="C434" s="5"/>
      <c r="D434" s="18"/>
    </row>
    <row r="435" spans="3:4" x14ac:dyDescent="0.35">
      <c r="C435" s="5"/>
      <c r="D435" s="18"/>
    </row>
    <row r="436" spans="3:4" x14ac:dyDescent="0.35">
      <c r="C436" s="5"/>
      <c r="D436" s="18"/>
    </row>
    <row r="437" spans="3:4" x14ac:dyDescent="0.35">
      <c r="C437" s="5"/>
      <c r="D437" s="18"/>
    </row>
    <row r="438" spans="3:4" x14ac:dyDescent="0.35">
      <c r="C438" s="5"/>
      <c r="D438" s="18"/>
    </row>
    <row r="439" spans="3:4" x14ac:dyDescent="0.35">
      <c r="C439" s="5"/>
      <c r="D439" s="18"/>
    </row>
    <row r="440" spans="3:4" x14ac:dyDescent="0.35">
      <c r="C440" s="5"/>
      <c r="D440" s="18"/>
    </row>
    <row r="441" spans="3:4" x14ac:dyDescent="0.35">
      <c r="C441" s="5"/>
      <c r="D441" s="18"/>
    </row>
    <row r="442" spans="3:4" x14ac:dyDescent="0.35">
      <c r="C442" s="5"/>
      <c r="D442" s="18"/>
    </row>
    <row r="443" spans="3:4" x14ac:dyDescent="0.35">
      <c r="C443" s="5"/>
      <c r="D443" s="18"/>
    </row>
    <row r="444" spans="3:4" x14ac:dyDescent="0.35">
      <c r="C444" s="5"/>
      <c r="D444" s="18"/>
    </row>
    <row r="445" spans="3:4" x14ac:dyDescent="0.35">
      <c r="C445" s="5"/>
      <c r="D445" s="18"/>
    </row>
    <row r="446" spans="3:4" x14ac:dyDescent="0.35">
      <c r="C446" s="5"/>
      <c r="D446" s="18"/>
    </row>
    <row r="447" spans="3:4" x14ac:dyDescent="0.35">
      <c r="C447" s="5"/>
      <c r="D447" s="18"/>
    </row>
    <row r="448" spans="3:4" x14ac:dyDescent="0.35">
      <c r="C448" s="5"/>
      <c r="D448" s="18"/>
    </row>
    <row r="449" spans="3:4" x14ac:dyDescent="0.35">
      <c r="C449" s="5"/>
      <c r="D449" s="18"/>
    </row>
    <row r="450" spans="3:4" x14ac:dyDescent="0.35">
      <c r="C450" s="5"/>
      <c r="D450" s="18"/>
    </row>
    <row r="451" spans="3:4" x14ac:dyDescent="0.35">
      <c r="C451" s="5"/>
      <c r="D451" s="18"/>
    </row>
    <row r="452" spans="3:4" x14ac:dyDescent="0.35">
      <c r="C452" s="5"/>
      <c r="D452" s="18"/>
    </row>
    <row r="453" spans="3:4" x14ac:dyDescent="0.35">
      <c r="C453" s="5"/>
      <c r="D453" s="18"/>
    </row>
    <row r="454" spans="3:4" x14ac:dyDescent="0.35">
      <c r="C454" s="5"/>
      <c r="D454" s="18"/>
    </row>
    <row r="455" spans="3:4" x14ac:dyDescent="0.35">
      <c r="C455" s="5"/>
      <c r="D455" s="18"/>
    </row>
    <row r="456" spans="3:4" x14ac:dyDescent="0.35">
      <c r="C456" s="5"/>
      <c r="D456" s="18"/>
    </row>
    <row r="457" spans="3:4" x14ac:dyDescent="0.35">
      <c r="C457" s="5"/>
      <c r="D457" s="18"/>
    </row>
    <row r="458" spans="3:4" x14ac:dyDescent="0.35">
      <c r="C458" s="5"/>
      <c r="D458" s="18"/>
    </row>
    <row r="459" spans="3:4" x14ac:dyDescent="0.35">
      <c r="C459" s="5"/>
      <c r="D459" s="18"/>
    </row>
    <row r="460" spans="3:4" x14ac:dyDescent="0.35">
      <c r="C460" s="5"/>
      <c r="D460" s="18"/>
    </row>
    <row r="461" spans="3:4" x14ac:dyDescent="0.35">
      <c r="C461" s="5"/>
      <c r="D461" s="18"/>
    </row>
    <row r="462" spans="3:4" x14ac:dyDescent="0.35">
      <c r="C462" s="5"/>
      <c r="D462" s="18"/>
    </row>
    <row r="463" spans="3:4" x14ac:dyDescent="0.35">
      <c r="C463" s="5"/>
      <c r="D463" s="18"/>
    </row>
    <row r="464" spans="3:4" x14ac:dyDescent="0.35">
      <c r="C464" s="5"/>
      <c r="D464" s="18"/>
    </row>
    <row r="465" spans="3:4" x14ac:dyDescent="0.35">
      <c r="C465" s="5"/>
      <c r="D465" s="18"/>
    </row>
    <row r="466" spans="3:4" x14ac:dyDescent="0.35">
      <c r="C466" s="5"/>
      <c r="D466" s="18"/>
    </row>
    <row r="467" spans="3:4" x14ac:dyDescent="0.35">
      <c r="C467" s="5"/>
      <c r="D467" s="18"/>
    </row>
    <row r="468" spans="3:4" x14ac:dyDescent="0.35">
      <c r="C468" s="5"/>
      <c r="D468" s="18"/>
    </row>
    <row r="469" spans="3:4" x14ac:dyDescent="0.35">
      <c r="C469" s="5"/>
      <c r="D469" s="18"/>
    </row>
    <row r="470" spans="3:4" x14ac:dyDescent="0.35">
      <c r="C470" s="5"/>
      <c r="D470" s="18"/>
    </row>
    <row r="471" spans="3:4" x14ac:dyDescent="0.35">
      <c r="C471" s="5"/>
      <c r="D471" s="18"/>
    </row>
    <row r="472" spans="3:4" x14ac:dyDescent="0.35">
      <c r="C472" s="5"/>
      <c r="D472" s="18"/>
    </row>
    <row r="473" spans="3:4" x14ac:dyDescent="0.35">
      <c r="C473" s="5"/>
      <c r="D473" s="18"/>
    </row>
    <row r="474" spans="3:4" x14ac:dyDescent="0.35">
      <c r="C474" s="5"/>
      <c r="D474" s="18"/>
    </row>
    <row r="475" spans="3:4" x14ac:dyDescent="0.35">
      <c r="C475" s="5"/>
      <c r="D475" s="18"/>
    </row>
    <row r="476" spans="3:4" x14ac:dyDescent="0.35">
      <c r="C476" s="5"/>
      <c r="D476" s="18"/>
    </row>
    <row r="477" spans="3:4" x14ac:dyDescent="0.35">
      <c r="C477" s="5"/>
      <c r="D477" s="18"/>
    </row>
    <row r="478" spans="3:4" x14ac:dyDescent="0.35">
      <c r="C478" s="5"/>
      <c r="D478" s="18"/>
    </row>
    <row r="479" spans="3:4" x14ac:dyDescent="0.35">
      <c r="C479" s="5"/>
      <c r="D479" s="18"/>
    </row>
    <row r="480" spans="3:4" x14ac:dyDescent="0.35">
      <c r="C480" s="5"/>
      <c r="D480" s="18"/>
    </row>
    <row r="481" spans="3:4" x14ac:dyDescent="0.35">
      <c r="C481" s="5"/>
      <c r="D481" s="18"/>
    </row>
    <row r="482" spans="3:4" x14ac:dyDescent="0.35">
      <c r="C482" s="5"/>
      <c r="D482" s="18"/>
    </row>
    <row r="483" spans="3:4" x14ac:dyDescent="0.35">
      <c r="C483" s="5"/>
      <c r="D483" s="18"/>
    </row>
    <row r="484" spans="3:4" x14ac:dyDescent="0.35">
      <c r="C484" s="5"/>
      <c r="D484" s="18"/>
    </row>
    <row r="485" spans="3:4" x14ac:dyDescent="0.35">
      <c r="C485" s="5"/>
      <c r="D485" s="18"/>
    </row>
    <row r="486" spans="3:4" x14ac:dyDescent="0.35">
      <c r="C486" s="5"/>
      <c r="D486" s="18"/>
    </row>
    <row r="487" spans="3:4" x14ac:dyDescent="0.35">
      <c r="C487" s="5"/>
      <c r="D487" s="18"/>
    </row>
    <row r="488" spans="3:4" x14ac:dyDescent="0.35">
      <c r="C488" s="5"/>
      <c r="D488" s="18"/>
    </row>
    <row r="489" spans="3:4" x14ac:dyDescent="0.35">
      <c r="C489" s="5"/>
      <c r="D489" s="18"/>
    </row>
    <row r="490" spans="3:4" x14ac:dyDescent="0.35">
      <c r="C490" s="5"/>
      <c r="D490" s="18"/>
    </row>
    <row r="491" spans="3:4" x14ac:dyDescent="0.35">
      <c r="C491" s="5"/>
      <c r="D491" s="18"/>
    </row>
    <row r="492" spans="3:4" x14ac:dyDescent="0.35">
      <c r="C492" s="5"/>
      <c r="D492" s="18"/>
    </row>
    <row r="493" spans="3:4" x14ac:dyDescent="0.35">
      <c r="C493" s="5"/>
      <c r="D493" s="18"/>
    </row>
    <row r="494" spans="3:4" x14ac:dyDescent="0.35">
      <c r="C494" s="5"/>
      <c r="D494" s="18"/>
    </row>
    <row r="495" spans="3:4" x14ac:dyDescent="0.35">
      <c r="C495" s="5"/>
      <c r="D495" s="18"/>
    </row>
    <row r="496" spans="3:4" x14ac:dyDescent="0.35">
      <c r="C496" s="5"/>
      <c r="D496" s="18"/>
    </row>
    <row r="497" spans="3:4" x14ac:dyDescent="0.35">
      <c r="C497" s="5"/>
      <c r="D497" s="18"/>
    </row>
    <row r="498" spans="3:4" x14ac:dyDescent="0.35">
      <c r="C498" s="5"/>
      <c r="D498" s="18"/>
    </row>
    <row r="499" spans="3:4" x14ac:dyDescent="0.35">
      <c r="C499" s="5"/>
      <c r="D499" s="18"/>
    </row>
    <row r="500" spans="3:4" x14ac:dyDescent="0.35">
      <c r="C500" s="5"/>
      <c r="D500" s="18"/>
    </row>
    <row r="501" spans="3:4" x14ac:dyDescent="0.35">
      <c r="C501" s="5"/>
      <c r="D501" s="18"/>
    </row>
    <row r="502" spans="3:4" x14ac:dyDescent="0.35">
      <c r="C502" s="5"/>
      <c r="D502" s="18"/>
    </row>
    <row r="503" spans="3:4" x14ac:dyDescent="0.35">
      <c r="C503" s="5"/>
      <c r="D503" s="18"/>
    </row>
    <row r="504" spans="3:4" x14ac:dyDescent="0.35">
      <c r="C504" s="5"/>
      <c r="D504" s="18"/>
    </row>
    <row r="505" spans="3:4" x14ac:dyDescent="0.35">
      <c r="C505" s="5"/>
      <c r="D505" s="18"/>
    </row>
    <row r="506" spans="3:4" x14ac:dyDescent="0.35">
      <c r="C506" s="5"/>
      <c r="D506" s="18"/>
    </row>
    <row r="507" spans="3:4" x14ac:dyDescent="0.35">
      <c r="C507" s="5"/>
      <c r="D507" s="18"/>
    </row>
    <row r="508" spans="3:4" x14ac:dyDescent="0.35">
      <c r="C508" s="5"/>
      <c r="D508" s="18"/>
    </row>
    <row r="509" spans="3:4" x14ac:dyDescent="0.35">
      <c r="C509" s="5"/>
      <c r="D509" s="18"/>
    </row>
    <row r="510" spans="3:4" x14ac:dyDescent="0.35">
      <c r="C510" s="5"/>
      <c r="D510" s="18"/>
    </row>
    <row r="511" spans="3:4" x14ac:dyDescent="0.35">
      <c r="C511" s="5"/>
      <c r="D511" s="18"/>
    </row>
    <row r="512" spans="3:4" x14ac:dyDescent="0.35">
      <c r="C512" s="5"/>
      <c r="D512" s="18"/>
    </row>
    <row r="513" spans="3:4" x14ac:dyDescent="0.35">
      <c r="C513" s="5"/>
      <c r="D513" s="18"/>
    </row>
    <row r="514" spans="3:4" x14ac:dyDescent="0.35">
      <c r="C514" s="5"/>
      <c r="D514" s="18"/>
    </row>
    <row r="515" spans="3:4" x14ac:dyDescent="0.35">
      <c r="C515" s="5"/>
      <c r="D515" s="18"/>
    </row>
    <row r="516" spans="3:4" x14ac:dyDescent="0.35">
      <c r="C516" s="5"/>
      <c r="D516" s="18"/>
    </row>
    <row r="517" spans="3:4" x14ac:dyDescent="0.35">
      <c r="C517" s="5"/>
      <c r="D517" s="18"/>
    </row>
    <row r="518" spans="3:4" x14ac:dyDescent="0.35">
      <c r="C518" s="5"/>
      <c r="D518" s="18"/>
    </row>
    <row r="519" spans="3:4" x14ac:dyDescent="0.35">
      <c r="C519" s="5"/>
      <c r="D519" s="18"/>
    </row>
    <row r="520" spans="3:4" x14ac:dyDescent="0.35">
      <c r="C520" s="5"/>
      <c r="D520" s="18"/>
    </row>
    <row r="521" spans="3:4" x14ac:dyDescent="0.35">
      <c r="C521" s="5"/>
      <c r="D521" s="18"/>
    </row>
    <row r="522" spans="3:4" x14ac:dyDescent="0.35">
      <c r="C522" s="5"/>
      <c r="D522" s="18"/>
    </row>
    <row r="523" spans="3:4" x14ac:dyDescent="0.35">
      <c r="C523" s="5"/>
      <c r="D523" s="18"/>
    </row>
    <row r="524" spans="3:4" x14ac:dyDescent="0.35">
      <c r="C524" s="5"/>
      <c r="D524" s="18"/>
    </row>
    <row r="525" spans="3:4" x14ac:dyDescent="0.35">
      <c r="C525" s="5"/>
      <c r="D525" s="18"/>
    </row>
    <row r="526" spans="3:4" x14ac:dyDescent="0.35">
      <c r="C526" s="5"/>
      <c r="D526" s="18"/>
    </row>
    <row r="527" spans="3:4" x14ac:dyDescent="0.35">
      <c r="C527" s="5"/>
      <c r="D527" s="18"/>
    </row>
    <row r="528" spans="3:4" x14ac:dyDescent="0.35">
      <c r="C528" s="5"/>
      <c r="D528" s="18"/>
    </row>
    <row r="529" spans="3:4" x14ac:dyDescent="0.35">
      <c r="C529" s="5"/>
      <c r="D529" s="18"/>
    </row>
    <row r="530" spans="3:4" x14ac:dyDescent="0.35">
      <c r="C530" s="5"/>
      <c r="D530" s="18"/>
    </row>
    <row r="531" spans="3:4" x14ac:dyDescent="0.35">
      <c r="C531" s="5"/>
      <c r="D531" s="18"/>
    </row>
    <row r="532" spans="3:4" x14ac:dyDescent="0.35">
      <c r="C532" s="5"/>
      <c r="D532" s="18"/>
    </row>
    <row r="533" spans="3:4" x14ac:dyDescent="0.35">
      <c r="C533" s="5"/>
      <c r="D533" s="18"/>
    </row>
    <row r="534" spans="3:4" x14ac:dyDescent="0.35">
      <c r="C534" s="5"/>
      <c r="D534" s="18"/>
    </row>
    <row r="535" spans="3:4" x14ac:dyDescent="0.35">
      <c r="C535" s="5"/>
      <c r="D535" s="18"/>
    </row>
    <row r="536" spans="3:4" x14ac:dyDescent="0.35">
      <c r="C536" s="5"/>
      <c r="D536" s="18"/>
    </row>
    <row r="537" spans="3:4" x14ac:dyDescent="0.35">
      <c r="C537" s="5"/>
      <c r="D537" s="18"/>
    </row>
    <row r="538" spans="3:4" x14ac:dyDescent="0.35">
      <c r="C538" s="5"/>
      <c r="D538" s="18"/>
    </row>
    <row r="539" spans="3:4" x14ac:dyDescent="0.35">
      <c r="C539" s="5"/>
      <c r="D539" s="18"/>
    </row>
    <row r="540" spans="3:4" x14ac:dyDescent="0.35">
      <c r="C540" s="5"/>
      <c r="D540" s="18"/>
    </row>
    <row r="541" spans="3:4" x14ac:dyDescent="0.35">
      <c r="C541" s="5"/>
      <c r="D541" s="18"/>
    </row>
    <row r="542" spans="3:4" x14ac:dyDescent="0.35">
      <c r="C542" s="5"/>
      <c r="D542" s="18"/>
    </row>
    <row r="543" spans="3:4" x14ac:dyDescent="0.35">
      <c r="C543" s="5"/>
      <c r="D543" s="18"/>
    </row>
    <row r="544" spans="3:4" x14ac:dyDescent="0.35">
      <c r="C544" s="5"/>
      <c r="D544" s="18"/>
    </row>
    <row r="545" spans="3:4" x14ac:dyDescent="0.35">
      <c r="C545" s="5"/>
      <c r="D545" s="18"/>
    </row>
    <row r="546" spans="3:4" x14ac:dyDescent="0.35">
      <c r="C546" s="5"/>
      <c r="D546" s="18"/>
    </row>
    <row r="547" spans="3:4" x14ac:dyDescent="0.35">
      <c r="C547" s="5"/>
      <c r="D547" s="18"/>
    </row>
    <row r="548" spans="3:4" x14ac:dyDescent="0.35">
      <c r="C548" s="5"/>
      <c r="D548" s="18"/>
    </row>
    <row r="549" spans="3:4" x14ac:dyDescent="0.35">
      <c r="C549" s="5"/>
      <c r="D549" s="18"/>
    </row>
    <row r="550" spans="3:4" x14ac:dyDescent="0.35">
      <c r="C550" s="5"/>
      <c r="D550" s="18"/>
    </row>
    <row r="551" spans="3:4" x14ac:dyDescent="0.35">
      <c r="C551" s="5"/>
      <c r="D551" s="18"/>
    </row>
    <row r="552" spans="3:4" x14ac:dyDescent="0.35">
      <c r="C552" s="5"/>
      <c r="D552" s="18"/>
    </row>
    <row r="553" spans="3:4" x14ac:dyDescent="0.35">
      <c r="C553" s="5"/>
      <c r="D553" s="18"/>
    </row>
    <row r="554" spans="3:4" x14ac:dyDescent="0.35">
      <c r="C554" s="5"/>
      <c r="D554" s="18"/>
    </row>
    <row r="555" spans="3:4" x14ac:dyDescent="0.35">
      <c r="C555" s="5"/>
      <c r="D555" s="18"/>
    </row>
    <row r="556" spans="3:4" x14ac:dyDescent="0.35">
      <c r="C556" s="5"/>
      <c r="D556" s="18"/>
    </row>
    <row r="557" spans="3:4" x14ac:dyDescent="0.35">
      <c r="C557" s="5"/>
      <c r="D557" s="18"/>
    </row>
    <row r="558" spans="3:4" x14ac:dyDescent="0.35">
      <c r="C558" s="5"/>
      <c r="D558" s="18"/>
    </row>
    <row r="559" spans="3:4" x14ac:dyDescent="0.35">
      <c r="C559" s="5"/>
      <c r="D559" s="18"/>
    </row>
    <row r="560" spans="3:4" x14ac:dyDescent="0.35">
      <c r="C560" s="5"/>
      <c r="D560" s="18"/>
    </row>
    <row r="561" spans="3:4" x14ac:dyDescent="0.35">
      <c r="C561" s="5"/>
      <c r="D561" s="18"/>
    </row>
    <row r="562" spans="3:4" x14ac:dyDescent="0.35">
      <c r="C562" s="5"/>
      <c r="D562" s="18"/>
    </row>
    <row r="563" spans="3:4" x14ac:dyDescent="0.35">
      <c r="C563" s="5"/>
      <c r="D563" s="18"/>
    </row>
    <row r="564" spans="3:4" x14ac:dyDescent="0.35">
      <c r="C564" s="5"/>
      <c r="D564" s="18"/>
    </row>
    <row r="565" spans="3:4" x14ac:dyDescent="0.35">
      <c r="C565" s="5"/>
      <c r="D565" s="18"/>
    </row>
    <row r="566" spans="3:4" x14ac:dyDescent="0.35">
      <c r="C566" s="5"/>
      <c r="D566" s="18"/>
    </row>
    <row r="567" spans="3:4" x14ac:dyDescent="0.35">
      <c r="C567" s="5"/>
      <c r="D567" s="18"/>
    </row>
    <row r="568" spans="3:4" x14ac:dyDescent="0.35">
      <c r="C568" s="5"/>
      <c r="D568" s="18"/>
    </row>
    <row r="569" spans="3:4" x14ac:dyDescent="0.35">
      <c r="C569" s="5"/>
      <c r="D569" s="18"/>
    </row>
    <row r="570" spans="3:4" x14ac:dyDescent="0.35">
      <c r="C570" s="5"/>
      <c r="D570" s="18"/>
    </row>
    <row r="571" spans="3:4" x14ac:dyDescent="0.35">
      <c r="C571" s="5"/>
      <c r="D571" s="18"/>
    </row>
    <row r="572" spans="3:4" x14ac:dyDescent="0.35">
      <c r="C572" s="5"/>
      <c r="D572" s="18"/>
    </row>
    <row r="573" spans="3:4" x14ac:dyDescent="0.35">
      <c r="C573" s="5"/>
      <c r="D573" s="18"/>
    </row>
    <row r="574" spans="3:4" x14ac:dyDescent="0.35">
      <c r="C574" s="5"/>
      <c r="D574" s="18"/>
    </row>
    <row r="575" spans="3:4" x14ac:dyDescent="0.35">
      <c r="C575" s="5"/>
      <c r="D575" s="18"/>
    </row>
    <row r="576" spans="3:4" x14ac:dyDescent="0.35">
      <c r="C576" s="5"/>
      <c r="D576" s="18"/>
    </row>
    <row r="577" spans="3:4" x14ac:dyDescent="0.35">
      <c r="C577" s="5"/>
      <c r="D577" s="18"/>
    </row>
    <row r="578" spans="3:4" x14ac:dyDescent="0.35">
      <c r="C578" s="5"/>
      <c r="D578" s="18"/>
    </row>
    <row r="579" spans="3:4" x14ac:dyDescent="0.35">
      <c r="C579" s="5"/>
      <c r="D579" s="18"/>
    </row>
    <row r="580" spans="3:4" x14ac:dyDescent="0.35">
      <c r="C580" s="5"/>
      <c r="D580" s="18"/>
    </row>
    <row r="581" spans="3:4" x14ac:dyDescent="0.35">
      <c r="C581" s="5"/>
      <c r="D581" s="18"/>
    </row>
    <row r="582" spans="3:4" x14ac:dyDescent="0.35">
      <c r="C582" s="5"/>
      <c r="D582" s="18"/>
    </row>
    <row r="583" spans="3:4" x14ac:dyDescent="0.35">
      <c r="C583" s="5"/>
      <c r="D583" s="18"/>
    </row>
    <row r="584" spans="3:4" x14ac:dyDescent="0.35">
      <c r="C584" s="5"/>
      <c r="D584" s="18"/>
    </row>
    <row r="585" spans="3:4" x14ac:dyDescent="0.35">
      <c r="C585" s="5"/>
      <c r="D585" s="18"/>
    </row>
    <row r="586" spans="3:4" x14ac:dyDescent="0.35">
      <c r="C586" s="5"/>
      <c r="D586" s="18"/>
    </row>
    <row r="587" spans="3:4" x14ac:dyDescent="0.35">
      <c r="C587" s="5"/>
      <c r="D587" s="18"/>
    </row>
    <row r="588" spans="3:4" x14ac:dyDescent="0.35">
      <c r="C588" s="5"/>
      <c r="D588" s="18"/>
    </row>
    <row r="589" spans="3:4" x14ac:dyDescent="0.35">
      <c r="C589" s="5"/>
      <c r="D589" s="18"/>
    </row>
    <row r="590" spans="3:4" x14ac:dyDescent="0.35">
      <c r="C590" s="5"/>
      <c r="D590" s="18"/>
    </row>
    <row r="591" spans="3:4" x14ac:dyDescent="0.35">
      <c r="C591" s="5"/>
      <c r="D591" s="18"/>
    </row>
    <row r="592" spans="3:4" x14ac:dyDescent="0.35">
      <c r="C592" s="5"/>
      <c r="D592" s="18"/>
    </row>
    <row r="593" spans="3:4" x14ac:dyDescent="0.35">
      <c r="C593" s="5"/>
      <c r="D593" s="18"/>
    </row>
    <row r="594" spans="3:4" x14ac:dyDescent="0.35">
      <c r="C594" s="5"/>
      <c r="D594" s="18"/>
    </row>
    <row r="595" spans="3:4" x14ac:dyDescent="0.35">
      <c r="C595" s="5"/>
      <c r="D595" s="18"/>
    </row>
    <row r="596" spans="3:4" x14ac:dyDescent="0.35">
      <c r="C596" s="5"/>
      <c r="D596" s="18"/>
    </row>
    <row r="597" spans="3:4" x14ac:dyDescent="0.35">
      <c r="C597" s="5"/>
      <c r="D597" s="18"/>
    </row>
    <row r="598" spans="3:4" x14ac:dyDescent="0.35">
      <c r="C598" s="5"/>
      <c r="D598" s="18"/>
    </row>
    <row r="599" spans="3:4" x14ac:dyDescent="0.35">
      <c r="C599" s="5"/>
      <c r="D599" s="18"/>
    </row>
    <row r="600" spans="3:4" x14ac:dyDescent="0.35">
      <c r="C600" s="5"/>
      <c r="D600" s="18"/>
    </row>
    <row r="601" spans="3:4" x14ac:dyDescent="0.35">
      <c r="C601" s="5"/>
      <c r="D601" s="18"/>
    </row>
    <row r="602" spans="3:4" x14ac:dyDescent="0.35">
      <c r="C602" s="5"/>
      <c r="D602" s="18"/>
    </row>
    <row r="603" spans="3:4" x14ac:dyDescent="0.35">
      <c r="C603" s="5"/>
      <c r="D603" s="18"/>
    </row>
    <row r="604" spans="3:4" x14ac:dyDescent="0.35">
      <c r="C604" s="5"/>
      <c r="D604" s="18"/>
    </row>
    <row r="605" spans="3:4" x14ac:dyDescent="0.35">
      <c r="C605" s="5"/>
      <c r="D605" s="18"/>
    </row>
    <row r="606" spans="3:4" x14ac:dyDescent="0.35">
      <c r="C606" s="5"/>
      <c r="D606" s="18"/>
    </row>
    <row r="607" spans="3:4" x14ac:dyDescent="0.35">
      <c r="C607" s="5"/>
      <c r="D607" s="18"/>
    </row>
    <row r="608" spans="3:4" x14ac:dyDescent="0.35">
      <c r="C608" s="5"/>
      <c r="D608" s="18"/>
    </row>
    <row r="609" spans="3:4" x14ac:dyDescent="0.35">
      <c r="C609" s="5"/>
      <c r="D609" s="18"/>
    </row>
    <row r="610" spans="3:4" x14ac:dyDescent="0.35">
      <c r="C610" s="5"/>
      <c r="D610" s="18"/>
    </row>
    <row r="611" spans="3:4" x14ac:dyDescent="0.35">
      <c r="C611" s="5"/>
      <c r="D611" s="18"/>
    </row>
    <row r="612" spans="3:4" x14ac:dyDescent="0.35">
      <c r="C612" s="5"/>
      <c r="D612" s="18"/>
    </row>
    <row r="613" spans="3:4" x14ac:dyDescent="0.35">
      <c r="C613" s="5"/>
      <c r="D613" s="18"/>
    </row>
    <row r="614" spans="3:4" x14ac:dyDescent="0.35">
      <c r="C614" s="5"/>
      <c r="D614" s="18"/>
    </row>
    <row r="615" spans="3:4" x14ac:dyDescent="0.35">
      <c r="C615" s="5"/>
      <c r="D615" s="18"/>
    </row>
    <row r="616" spans="3:4" x14ac:dyDescent="0.35">
      <c r="C616" s="5"/>
      <c r="D616" s="18"/>
    </row>
    <row r="617" spans="3:4" x14ac:dyDescent="0.35">
      <c r="C617" s="5"/>
      <c r="D617" s="18"/>
    </row>
    <row r="618" spans="3:4" x14ac:dyDescent="0.35">
      <c r="C618" s="5"/>
      <c r="D618" s="18"/>
    </row>
    <row r="619" spans="3:4" x14ac:dyDescent="0.35">
      <c r="C619" s="5"/>
      <c r="D619" s="18"/>
    </row>
    <row r="620" spans="3:4" x14ac:dyDescent="0.35">
      <c r="C620" s="5"/>
      <c r="D620" s="18"/>
    </row>
    <row r="621" spans="3:4" x14ac:dyDescent="0.35">
      <c r="C621" s="5"/>
      <c r="D621" s="18"/>
    </row>
    <row r="622" spans="3:4" x14ac:dyDescent="0.35">
      <c r="C622" s="5"/>
      <c r="D622" s="18"/>
    </row>
    <row r="623" spans="3:4" x14ac:dyDescent="0.35">
      <c r="C623" s="5"/>
      <c r="D623" s="18"/>
    </row>
    <row r="624" spans="3:4" x14ac:dyDescent="0.35">
      <c r="C624" s="5"/>
      <c r="D624" s="18"/>
    </row>
    <row r="625" spans="3:4" x14ac:dyDescent="0.35">
      <c r="C625" s="5"/>
      <c r="D625" s="18"/>
    </row>
    <row r="626" spans="3:4" x14ac:dyDescent="0.35">
      <c r="C626" s="5"/>
      <c r="D626" s="18"/>
    </row>
    <row r="627" spans="3:4" x14ac:dyDescent="0.35">
      <c r="C627" s="5"/>
      <c r="D627" s="18"/>
    </row>
    <row r="628" spans="3:4" x14ac:dyDescent="0.35">
      <c r="C628" s="5"/>
      <c r="D628" s="18"/>
    </row>
    <row r="629" spans="3:4" x14ac:dyDescent="0.35">
      <c r="C629" s="5"/>
      <c r="D629" s="18"/>
    </row>
    <row r="630" spans="3:4" x14ac:dyDescent="0.35">
      <c r="C630" s="5"/>
      <c r="D630" s="18"/>
    </row>
    <row r="631" spans="3:4" x14ac:dyDescent="0.35">
      <c r="C631" s="5"/>
      <c r="D631" s="18"/>
    </row>
    <row r="632" spans="3:4" x14ac:dyDescent="0.35">
      <c r="C632" s="5"/>
      <c r="D632" s="18"/>
    </row>
    <row r="633" spans="3:4" x14ac:dyDescent="0.35">
      <c r="C633" s="5"/>
      <c r="D633" s="18"/>
    </row>
    <row r="634" spans="3:4" x14ac:dyDescent="0.35">
      <c r="C634" s="5"/>
      <c r="D634" s="18"/>
    </row>
    <row r="635" spans="3:4" x14ac:dyDescent="0.35">
      <c r="C635" s="5"/>
      <c r="D635" s="18"/>
    </row>
    <row r="636" spans="3:4" x14ac:dyDescent="0.35">
      <c r="C636" s="5"/>
      <c r="D636" s="18"/>
    </row>
    <row r="637" spans="3:4" x14ac:dyDescent="0.35">
      <c r="C637" s="5"/>
      <c r="D637" s="18"/>
    </row>
    <row r="638" spans="3:4" x14ac:dyDescent="0.35">
      <c r="C638" s="5"/>
      <c r="D638" s="18"/>
    </row>
    <row r="639" spans="3:4" x14ac:dyDescent="0.35">
      <c r="C639" s="5"/>
      <c r="D639" s="18"/>
    </row>
    <row r="640" spans="3:4" x14ac:dyDescent="0.35">
      <c r="C640" s="5"/>
      <c r="D640" s="18"/>
    </row>
    <row r="641" spans="3:4" x14ac:dyDescent="0.35">
      <c r="C641" s="5"/>
      <c r="D641" s="18"/>
    </row>
    <row r="642" spans="3:4" x14ac:dyDescent="0.35">
      <c r="C642" s="5"/>
      <c r="D642" s="18"/>
    </row>
    <row r="643" spans="3:4" x14ac:dyDescent="0.35">
      <c r="C643" s="5"/>
      <c r="D643" s="18"/>
    </row>
    <row r="644" spans="3:4" x14ac:dyDescent="0.35">
      <c r="C644" s="5"/>
      <c r="D644" s="18"/>
    </row>
    <row r="645" spans="3:4" x14ac:dyDescent="0.35">
      <c r="C645" s="5"/>
      <c r="D645" s="18"/>
    </row>
    <row r="646" spans="3:4" x14ac:dyDescent="0.35">
      <c r="C646" s="5"/>
      <c r="D646" s="18"/>
    </row>
    <row r="647" spans="3:4" x14ac:dyDescent="0.35">
      <c r="C647" s="5"/>
      <c r="D647" s="18"/>
    </row>
    <row r="648" spans="3:4" x14ac:dyDescent="0.35">
      <c r="C648" s="5"/>
      <c r="D648" s="18"/>
    </row>
    <row r="649" spans="3:4" x14ac:dyDescent="0.35">
      <c r="C649" s="5"/>
      <c r="D649" s="18"/>
    </row>
    <row r="650" spans="3:4" x14ac:dyDescent="0.35">
      <c r="C650" s="5"/>
      <c r="D650" s="18"/>
    </row>
    <row r="651" spans="3:4" x14ac:dyDescent="0.35">
      <c r="C651" s="5"/>
      <c r="D651" s="18"/>
    </row>
    <row r="652" spans="3:4" x14ac:dyDescent="0.35">
      <c r="C652" s="5"/>
      <c r="D652" s="18"/>
    </row>
    <row r="653" spans="3:4" x14ac:dyDescent="0.35">
      <c r="C653" s="5"/>
      <c r="D653" s="18"/>
    </row>
    <row r="654" spans="3:4" x14ac:dyDescent="0.35">
      <c r="C654" s="5"/>
      <c r="D654" s="18"/>
    </row>
    <row r="655" spans="3:4" x14ac:dyDescent="0.35">
      <c r="C655" s="5"/>
      <c r="D655" s="18"/>
    </row>
    <row r="656" spans="3:4" x14ac:dyDescent="0.35">
      <c r="C656" s="5"/>
      <c r="D656" s="18"/>
    </row>
    <row r="657" spans="3:4" x14ac:dyDescent="0.35">
      <c r="C657" s="5"/>
      <c r="D657" s="18"/>
    </row>
    <row r="658" spans="3:4" x14ac:dyDescent="0.35">
      <c r="C658" s="5"/>
      <c r="D658" s="18"/>
    </row>
    <row r="659" spans="3:4" x14ac:dyDescent="0.35">
      <c r="C659" s="5"/>
      <c r="D659" s="18"/>
    </row>
    <row r="660" spans="3:4" x14ac:dyDescent="0.35">
      <c r="C660" s="5"/>
      <c r="D660" s="18"/>
    </row>
    <row r="661" spans="3:4" x14ac:dyDescent="0.35">
      <c r="C661" s="5"/>
      <c r="D661" s="18"/>
    </row>
    <row r="662" spans="3:4" x14ac:dyDescent="0.35">
      <c r="C662" s="5"/>
      <c r="D662" s="18"/>
    </row>
    <row r="663" spans="3:4" x14ac:dyDescent="0.35">
      <c r="C663" s="5"/>
      <c r="D663" s="18"/>
    </row>
    <row r="664" spans="3:4" x14ac:dyDescent="0.35">
      <c r="C664" s="5"/>
      <c r="D664" s="18"/>
    </row>
    <row r="665" spans="3:4" x14ac:dyDescent="0.35">
      <c r="C665" s="5"/>
      <c r="D665" s="18"/>
    </row>
    <row r="666" spans="3:4" x14ac:dyDescent="0.35">
      <c r="C666" s="5"/>
      <c r="D666" s="18"/>
    </row>
    <row r="667" spans="3:4" x14ac:dyDescent="0.35">
      <c r="C667" s="5"/>
      <c r="D667" s="18"/>
    </row>
    <row r="668" spans="3:4" x14ac:dyDescent="0.35">
      <c r="C668" s="5"/>
      <c r="D668" s="18"/>
    </row>
    <row r="669" spans="3:4" x14ac:dyDescent="0.35">
      <c r="C669" s="5"/>
      <c r="D669" s="18"/>
    </row>
    <row r="670" spans="3:4" x14ac:dyDescent="0.35">
      <c r="C670" s="5"/>
      <c r="D670" s="18"/>
    </row>
    <row r="671" spans="3:4" x14ac:dyDescent="0.35">
      <c r="C671" s="5"/>
      <c r="D671" s="18"/>
    </row>
    <row r="672" spans="3:4" x14ac:dyDescent="0.35">
      <c r="C672" s="5"/>
      <c r="D672" s="18"/>
    </row>
    <row r="673" spans="3:4" x14ac:dyDescent="0.35">
      <c r="C673" s="5"/>
      <c r="D673" s="18"/>
    </row>
    <row r="674" spans="3:4" x14ac:dyDescent="0.35">
      <c r="C674" s="5"/>
      <c r="D674" s="18"/>
    </row>
    <row r="675" spans="3:4" x14ac:dyDescent="0.35">
      <c r="C675" s="5"/>
      <c r="D675" s="18"/>
    </row>
    <row r="676" spans="3:4" x14ac:dyDescent="0.35">
      <c r="C676" s="5"/>
      <c r="D676" s="18"/>
    </row>
    <row r="677" spans="3:4" x14ac:dyDescent="0.35">
      <c r="C677" s="5"/>
      <c r="D677" s="18"/>
    </row>
    <row r="678" spans="3:4" x14ac:dyDescent="0.35">
      <c r="C678" s="5"/>
      <c r="D678" s="18"/>
    </row>
    <row r="679" spans="3:4" x14ac:dyDescent="0.35">
      <c r="C679" s="5"/>
      <c r="D679" s="18"/>
    </row>
    <row r="680" spans="3:4" x14ac:dyDescent="0.35">
      <c r="C680" s="5"/>
      <c r="D680" s="18"/>
    </row>
    <row r="681" spans="3:4" x14ac:dyDescent="0.35">
      <c r="C681" s="5"/>
      <c r="D681" s="18"/>
    </row>
    <row r="682" spans="3:4" x14ac:dyDescent="0.35">
      <c r="C682" s="5"/>
      <c r="D682" s="18"/>
    </row>
    <row r="683" spans="3:4" x14ac:dyDescent="0.35">
      <c r="C683" s="5"/>
      <c r="D683" s="18"/>
    </row>
    <row r="684" spans="3:4" x14ac:dyDescent="0.35">
      <c r="C684" s="5"/>
      <c r="D684" s="18"/>
    </row>
    <row r="685" spans="3:4" x14ac:dyDescent="0.35">
      <c r="C685" s="5"/>
      <c r="D685" s="18"/>
    </row>
    <row r="686" spans="3:4" x14ac:dyDescent="0.35">
      <c r="C686" s="5"/>
      <c r="D686" s="18"/>
    </row>
    <row r="687" spans="3:4" x14ac:dyDescent="0.35">
      <c r="C687" s="5"/>
      <c r="D687" s="18"/>
    </row>
    <row r="688" spans="3:4" x14ac:dyDescent="0.35">
      <c r="C688" s="5"/>
      <c r="D688" s="18"/>
    </row>
    <row r="689" spans="3:4" x14ac:dyDescent="0.35">
      <c r="C689" s="5"/>
      <c r="D689" s="18"/>
    </row>
    <row r="690" spans="3:4" x14ac:dyDescent="0.35">
      <c r="C690" s="5"/>
      <c r="D690" s="18"/>
    </row>
    <row r="691" spans="3:4" x14ac:dyDescent="0.35">
      <c r="C691" s="5"/>
      <c r="D691" s="18"/>
    </row>
    <row r="692" spans="3:4" x14ac:dyDescent="0.35">
      <c r="C692" s="5"/>
      <c r="D692" s="18"/>
    </row>
    <row r="693" spans="3:4" x14ac:dyDescent="0.35">
      <c r="C693" s="5"/>
      <c r="D693" s="18"/>
    </row>
    <row r="694" spans="3:4" x14ac:dyDescent="0.35">
      <c r="C694" s="5"/>
      <c r="D694" s="18"/>
    </row>
    <row r="695" spans="3:4" x14ac:dyDescent="0.35">
      <c r="C695" s="5"/>
      <c r="D695" s="18"/>
    </row>
    <row r="696" spans="3:4" x14ac:dyDescent="0.35">
      <c r="C696" s="5"/>
      <c r="D696" s="18"/>
    </row>
    <row r="697" spans="3:4" x14ac:dyDescent="0.35">
      <c r="C697" s="5"/>
      <c r="D697" s="18"/>
    </row>
    <row r="698" spans="3:4" x14ac:dyDescent="0.35">
      <c r="C698" s="5"/>
      <c r="D698" s="18"/>
    </row>
    <row r="699" spans="3:4" x14ac:dyDescent="0.35">
      <c r="C699" s="5"/>
      <c r="D699" s="18"/>
    </row>
    <row r="700" spans="3:4" x14ac:dyDescent="0.35">
      <c r="C700" s="5"/>
      <c r="D700" s="18"/>
    </row>
    <row r="701" spans="3:4" x14ac:dyDescent="0.35">
      <c r="C701" s="5"/>
      <c r="D701" s="18"/>
    </row>
    <row r="702" spans="3:4" x14ac:dyDescent="0.35">
      <c r="C702" s="5"/>
      <c r="D702" s="18"/>
    </row>
    <row r="703" spans="3:4" x14ac:dyDescent="0.35">
      <c r="C703" s="5"/>
      <c r="D703" s="18"/>
    </row>
    <row r="704" spans="3:4" x14ac:dyDescent="0.35">
      <c r="C704" s="5"/>
      <c r="D704" s="18"/>
    </row>
    <row r="705" spans="3:4" x14ac:dyDescent="0.35">
      <c r="C705" s="5"/>
      <c r="D705" s="18"/>
    </row>
    <row r="706" spans="3:4" x14ac:dyDescent="0.35">
      <c r="C706" s="5"/>
      <c r="D706" s="18"/>
    </row>
    <row r="707" spans="3:4" x14ac:dyDescent="0.35">
      <c r="C707" s="5"/>
      <c r="D707" s="18"/>
    </row>
    <row r="708" spans="3:4" x14ac:dyDescent="0.35">
      <c r="C708" s="5"/>
      <c r="D708" s="18"/>
    </row>
    <row r="709" spans="3:4" x14ac:dyDescent="0.35">
      <c r="C709" s="5"/>
      <c r="D709" s="18"/>
    </row>
    <row r="710" spans="3:4" x14ac:dyDescent="0.35">
      <c r="C710" s="5"/>
      <c r="D710" s="18"/>
    </row>
    <row r="711" spans="3:4" x14ac:dyDescent="0.35">
      <c r="C711" s="5"/>
      <c r="D711" s="18"/>
    </row>
    <row r="712" spans="3:4" x14ac:dyDescent="0.35">
      <c r="C712" s="5"/>
      <c r="D712" s="18"/>
    </row>
    <row r="713" spans="3:4" x14ac:dyDescent="0.35">
      <c r="C713" s="5"/>
      <c r="D713" s="18"/>
    </row>
    <row r="714" spans="3:4" x14ac:dyDescent="0.35">
      <c r="C714" s="5"/>
      <c r="D714" s="18"/>
    </row>
    <row r="715" spans="3:4" x14ac:dyDescent="0.35">
      <c r="C715" s="5"/>
      <c r="D715" s="18"/>
    </row>
    <row r="716" spans="3:4" x14ac:dyDescent="0.35">
      <c r="C716" s="5"/>
      <c r="D716" s="18"/>
    </row>
    <row r="717" spans="3:4" x14ac:dyDescent="0.35">
      <c r="C717" s="5"/>
      <c r="D717" s="18"/>
    </row>
    <row r="718" spans="3:4" x14ac:dyDescent="0.35">
      <c r="C718" s="5"/>
      <c r="D718" s="18"/>
    </row>
    <row r="719" spans="3:4" x14ac:dyDescent="0.35">
      <c r="C719" s="5"/>
      <c r="D719" s="18"/>
    </row>
    <row r="720" spans="3:4" x14ac:dyDescent="0.35">
      <c r="C720" s="5"/>
      <c r="D720" s="18"/>
    </row>
    <row r="721" spans="3:4" x14ac:dyDescent="0.35">
      <c r="C721" s="5"/>
      <c r="D721" s="18"/>
    </row>
    <row r="722" spans="3:4" x14ac:dyDescent="0.35">
      <c r="C722" s="5"/>
      <c r="D722" s="18"/>
    </row>
    <row r="723" spans="3:4" x14ac:dyDescent="0.35">
      <c r="C723" s="5"/>
      <c r="D723" s="18"/>
    </row>
    <row r="724" spans="3:4" x14ac:dyDescent="0.35">
      <c r="C724" s="5"/>
      <c r="D724" s="18"/>
    </row>
    <row r="725" spans="3:4" x14ac:dyDescent="0.35">
      <c r="C725" s="5"/>
      <c r="D725" s="18"/>
    </row>
    <row r="726" spans="3:4" x14ac:dyDescent="0.35">
      <c r="C726" s="5"/>
      <c r="D726" s="18"/>
    </row>
    <row r="727" spans="3:4" x14ac:dyDescent="0.35">
      <c r="C727" s="5"/>
      <c r="D727" s="18"/>
    </row>
    <row r="728" spans="3:4" x14ac:dyDescent="0.35">
      <c r="C728" s="5"/>
      <c r="D728" s="18"/>
    </row>
    <row r="729" spans="3:4" x14ac:dyDescent="0.35">
      <c r="C729" s="5"/>
      <c r="D729" s="18"/>
    </row>
    <row r="730" spans="3:4" x14ac:dyDescent="0.35">
      <c r="C730" s="5"/>
      <c r="D730" s="18"/>
    </row>
    <row r="731" spans="3:4" x14ac:dyDescent="0.35">
      <c r="C731" s="5"/>
      <c r="D731" s="18"/>
    </row>
    <row r="732" spans="3:4" x14ac:dyDescent="0.35">
      <c r="C732" s="5"/>
      <c r="D732" s="18"/>
    </row>
    <row r="733" spans="3:4" x14ac:dyDescent="0.35">
      <c r="C733" s="5"/>
      <c r="D733" s="18"/>
    </row>
    <row r="734" spans="3:4" x14ac:dyDescent="0.35">
      <c r="C734" s="5"/>
      <c r="D734" s="18"/>
    </row>
    <row r="735" spans="3:4" x14ac:dyDescent="0.35">
      <c r="C735" s="5"/>
      <c r="D735" s="18"/>
    </row>
    <row r="736" spans="3:4" x14ac:dyDescent="0.35">
      <c r="C736" s="5"/>
      <c r="D736" s="18"/>
    </row>
    <row r="737" spans="3:4" x14ac:dyDescent="0.35">
      <c r="C737" s="5"/>
      <c r="D737" s="18"/>
    </row>
    <row r="738" spans="3:4" x14ac:dyDescent="0.35">
      <c r="C738" s="5"/>
      <c r="D738" s="18"/>
    </row>
    <row r="739" spans="3:4" x14ac:dyDescent="0.35">
      <c r="C739" s="5"/>
      <c r="D739" s="18"/>
    </row>
    <row r="740" spans="3:4" x14ac:dyDescent="0.35">
      <c r="C740" s="5"/>
      <c r="D740" s="18"/>
    </row>
    <row r="741" spans="3:4" x14ac:dyDescent="0.35">
      <c r="C741" s="5"/>
      <c r="D741" s="18"/>
    </row>
    <row r="742" spans="3:4" x14ac:dyDescent="0.35">
      <c r="C742" s="5"/>
      <c r="D742" s="18"/>
    </row>
    <row r="743" spans="3:4" x14ac:dyDescent="0.35">
      <c r="C743" s="5"/>
      <c r="D743" s="18"/>
    </row>
    <row r="744" spans="3:4" x14ac:dyDescent="0.35">
      <c r="C744" s="5"/>
      <c r="D744" s="18"/>
    </row>
    <row r="745" spans="3:4" x14ac:dyDescent="0.35">
      <c r="C745" s="5"/>
      <c r="D745" s="18"/>
    </row>
    <row r="746" spans="3:4" x14ac:dyDescent="0.35">
      <c r="C746" s="5"/>
      <c r="D746" s="18"/>
    </row>
    <row r="747" spans="3:4" x14ac:dyDescent="0.35">
      <c r="C747" s="5"/>
      <c r="D747" s="18"/>
    </row>
    <row r="748" spans="3:4" x14ac:dyDescent="0.35">
      <c r="C748" s="5"/>
      <c r="D748" s="18"/>
    </row>
    <row r="749" spans="3:4" x14ac:dyDescent="0.35">
      <c r="C749" s="5"/>
      <c r="D749" s="18"/>
    </row>
    <row r="750" spans="3:4" x14ac:dyDescent="0.35">
      <c r="C750" s="5"/>
      <c r="D750" s="18"/>
    </row>
    <row r="751" spans="3:4" x14ac:dyDescent="0.35">
      <c r="C751" s="5"/>
      <c r="D751" s="18"/>
    </row>
    <row r="752" spans="3:4" x14ac:dyDescent="0.35">
      <c r="C752" s="5"/>
      <c r="D752" s="18"/>
    </row>
    <row r="753" spans="3:4" x14ac:dyDescent="0.35">
      <c r="C753" s="5"/>
      <c r="D753" s="18"/>
    </row>
    <row r="754" spans="3:4" x14ac:dyDescent="0.35">
      <c r="C754" s="5"/>
      <c r="D754" s="18"/>
    </row>
    <row r="755" spans="3:4" x14ac:dyDescent="0.35">
      <c r="C755" s="5"/>
      <c r="D755" s="18"/>
    </row>
    <row r="756" spans="3:4" x14ac:dyDescent="0.35">
      <c r="C756" s="5"/>
      <c r="D756" s="18"/>
    </row>
    <row r="757" spans="3:4" x14ac:dyDescent="0.35">
      <c r="C757" s="5"/>
      <c r="D757" s="18"/>
    </row>
    <row r="758" spans="3:4" x14ac:dyDescent="0.35">
      <c r="C758" s="5"/>
      <c r="D758" s="18"/>
    </row>
    <row r="759" spans="3:4" x14ac:dyDescent="0.35">
      <c r="C759" s="5"/>
      <c r="D759" s="18"/>
    </row>
    <row r="760" spans="3:4" x14ac:dyDescent="0.35">
      <c r="C760" s="5"/>
      <c r="D760" s="18"/>
    </row>
    <row r="761" spans="3:4" x14ac:dyDescent="0.35">
      <c r="C761" s="5"/>
      <c r="D761" s="18"/>
    </row>
    <row r="762" spans="3:4" x14ac:dyDescent="0.35">
      <c r="C762" s="5"/>
      <c r="D762" s="18"/>
    </row>
    <row r="763" spans="3:4" x14ac:dyDescent="0.35">
      <c r="C763" s="5"/>
      <c r="D763" s="18"/>
    </row>
    <row r="764" spans="3:4" x14ac:dyDescent="0.35">
      <c r="C764" s="5"/>
      <c r="D764" s="18"/>
    </row>
    <row r="765" spans="3:4" x14ac:dyDescent="0.35">
      <c r="C765" s="5"/>
      <c r="D765" s="18"/>
    </row>
    <row r="766" spans="3:4" x14ac:dyDescent="0.35">
      <c r="C766" s="5"/>
      <c r="D766" s="18"/>
    </row>
    <row r="767" spans="3:4" x14ac:dyDescent="0.35">
      <c r="C767" s="5"/>
      <c r="D767" s="18"/>
    </row>
    <row r="768" spans="3:4" x14ac:dyDescent="0.35">
      <c r="C768" s="5"/>
      <c r="D768" s="18"/>
    </row>
    <row r="769" spans="3:4" x14ac:dyDescent="0.35">
      <c r="C769" s="5"/>
      <c r="D769" s="18"/>
    </row>
    <row r="770" spans="3:4" x14ac:dyDescent="0.35">
      <c r="C770" s="5"/>
      <c r="D770" s="18"/>
    </row>
    <row r="771" spans="3:4" x14ac:dyDescent="0.35">
      <c r="C771" s="5"/>
      <c r="D771" s="18"/>
    </row>
    <row r="772" spans="3:4" x14ac:dyDescent="0.35">
      <c r="C772" s="5"/>
      <c r="D772" s="18"/>
    </row>
    <row r="773" spans="3:4" x14ac:dyDescent="0.35">
      <c r="C773" s="5"/>
      <c r="D773" s="18"/>
    </row>
    <row r="774" spans="3:4" x14ac:dyDescent="0.35">
      <c r="C774" s="5"/>
      <c r="D774" s="18"/>
    </row>
    <row r="775" spans="3:4" x14ac:dyDescent="0.35">
      <c r="C775" s="5"/>
      <c r="D775" s="18"/>
    </row>
    <row r="776" spans="3:4" x14ac:dyDescent="0.35">
      <c r="C776" s="5"/>
      <c r="D776" s="18"/>
    </row>
    <row r="777" spans="3:4" x14ac:dyDescent="0.35">
      <c r="C777" s="5"/>
      <c r="D777" s="18"/>
    </row>
    <row r="778" spans="3:4" x14ac:dyDescent="0.35">
      <c r="C778" s="5"/>
      <c r="D778" s="18"/>
    </row>
    <row r="779" spans="3:4" x14ac:dyDescent="0.35">
      <c r="C779" s="5"/>
      <c r="D779" s="18"/>
    </row>
    <row r="780" spans="3:4" x14ac:dyDescent="0.35">
      <c r="C780" s="5"/>
      <c r="D780" s="18"/>
    </row>
    <row r="781" spans="3:4" x14ac:dyDescent="0.35">
      <c r="C781" s="5"/>
      <c r="D781" s="18"/>
    </row>
    <row r="782" spans="3:4" x14ac:dyDescent="0.35">
      <c r="C782" s="5"/>
      <c r="D782" s="18"/>
    </row>
    <row r="783" spans="3:4" x14ac:dyDescent="0.35">
      <c r="C783" s="5"/>
      <c r="D783" s="18"/>
    </row>
    <row r="784" spans="3:4" x14ac:dyDescent="0.35">
      <c r="C784" s="5"/>
      <c r="D784" s="18"/>
    </row>
    <row r="785" spans="3:4" x14ac:dyDescent="0.35">
      <c r="C785" s="5"/>
      <c r="D785" s="18"/>
    </row>
    <row r="786" spans="3:4" x14ac:dyDescent="0.35">
      <c r="C786" s="5"/>
      <c r="D786" s="18"/>
    </row>
    <row r="787" spans="3:4" x14ac:dyDescent="0.35">
      <c r="C787" s="5"/>
      <c r="D787" s="18"/>
    </row>
    <row r="788" spans="3:4" x14ac:dyDescent="0.35">
      <c r="C788" s="5"/>
      <c r="D788" s="18"/>
    </row>
    <row r="789" spans="3:4" x14ac:dyDescent="0.35">
      <c r="C789" s="5"/>
      <c r="D789" s="18"/>
    </row>
    <row r="790" spans="3:4" x14ac:dyDescent="0.35">
      <c r="C790" s="5"/>
      <c r="D790" s="18"/>
    </row>
    <row r="791" spans="3:4" x14ac:dyDescent="0.35">
      <c r="C791" s="5"/>
      <c r="D791" s="18"/>
    </row>
    <row r="792" spans="3:4" x14ac:dyDescent="0.35">
      <c r="C792" s="5"/>
      <c r="D792" s="18"/>
    </row>
    <row r="793" spans="3:4" x14ac:dyDescent="0.35">
      <c r="C793" s="5"/>
      <c r="D793" s="18"/>
    </row>
    <row r="794" spans="3:4" x14ac:dyDescent="0.35">
      <c r="C794" s="5"/>
      <c r="D794" s="18"/>
    </row>
    <row r="795" spans="3:4" x14ac:dyDescent="0.35">
      <c r="C795" s="5"/>
      <c r="D795" s="18"/>
    </row>
    <row r="796" spans="3:4" x14ac:dyDescent="0.35">
      <c r="C796" s="5"/>
      <c r="D796" s="18"/>
    </row>
    <row r="797" spans="3:4" x14ac:dyDescent="0.35">
      <c r="C797" s="5"/>
      <c r="D797" s="18"/>
    </row>
    <row r="798" spans="3:4" x14ac:dyDescent="0.35">
      <c r="C798" s="5"/>
      <c r="D798" s="18"/>
    </row>
    <row r="799" spans="3:4" x14ac:dyDescent="0.35">
      <c r="C799" s="5"/>
      <c r="D799" s="18"/>
    </row>
    <row r="800" spans="3:4" x14ac:dyDescent="0.35">
      <c r="C800" s="5"/>
      <c r="D800" s="18"/>
    </row>
    <row r="801" spans="3:4" x14ac:dyDescent="0.35">
      <c r="C801" s="5"/>
      <c r="D801" s="18"/>
    </row>
    <row r="802" spans="3:4" x14ac:dyDescent="0.35">
      <c r="C802" s="5"/>
      <c r="D802" s="18"/>
    </row>
    <row r="803" spans="3:4" x14ac:dyDescent="0.35">
      <c r="C803" s="5"/>
      <c r="D803" s="18"/>
    </row>
    <row r="804" spans="3:4" x14ac:dyDescent="0.35">
      <c r="C804" s="5"/>
      <c r="D804" s="18"/>
    </row>
    <row r="805" spans="3:4" x14ac:dyDescent="0.35">
      <c r="C805" s="5"/>
      <c r="D805" s="18"/>
    </row>
    <row r="806" spans="3:4" x14ac:dyDescent="0.35">
      <c r="C806" s="5"/>
      <c r="D806" s="18"/>
    </row>
    <row r="807" spans="3:4" x14ac:dyDescent="0.35">
      <c r="C807" s="5"/>
      <c r="D807" s="18"/>
    </row>
    <row r="808" spans="3:4" x14ac:dyDescent="0.35">
      <c r="C808" s="5"/>
      <c r="D808" s="18"/>
    </row>
    <row r="809" spans="3:4" x14ac:dyDescent="0.35">
      <c r="C809" s="5"/>
      <c r="D809" s="18"/>
    </row>
    <row r="810" spans="3:4" x14ac:dyDescent="0.35">
      <c r="C810" s="5"/>
      <c r="D810" s="18"/>
    </row>
    <row r="811" spans="3:4" x14ac:dyDescent="0.35">
      <c r="C811" s="5"/>
      <c r="D811" s="18"/>
    </row>
    <row r="812" spans="3:4" x14ac:dyDescent="0.35">
      <c r="C812" s="5"/>
      <c r="D812" s="18"/>
    </row>
    <row r="813" spans="3:4" x14ac:dyDescent="0.35">
      <c r="C813" s="5"/>
      <c r="D813" s="18"/>
    </row>
    <row r="814" spans="3:4" x14ac:dyDescent="0.35">
      <c r="C814" s="5"/>
      <c r="D814" s="18"/>
    </row>
    <row r="815" spans="3:4" x14ac:dyDescent="0.35">
      <c r="C815" s="5"/>
      <c r="D815" s="18"/>
    </row>
    <row r="816" spans="3:4" x14ac:dyDescent="0.35">
      <c r="C816" s="5"/>
      <c r="D816" s="18"/>
    </row>
    <row r="817" spans="3:4" x14ac:dyDescent="0.35">
      <c r="C817" s="5"/>
      <c r="D817" s="18"/>
    </row>
    <row r="818" spans="3:4" x14ac:dyDescent="0.35">
      <c r="C818" s="5"/>
      <c r="D818" s="18"/>
    </row>
    <row r="819" spans="3:4" x14ac:dyDescent="0.35">
      <c r="C819" s="5"/>
      <c r="D819" s="18"/>
    </row>
    <row r="820" spans="3:4" x14ac:dyDescent="0.35">
      <c r="C820" s="5"/>
      <c r="D820" s="18"/>
    </row>
    <row r="821" spans="3:4" x14ac:dyDescent="0.35">
      <c r="C821" s="5"/>
      <c r="D821" s="18"/>
    </row>
    <row r="822" spans="3:4" x14ac:dyDescent="0.35">
      <c r="C822" s="5"/>
      <c r="D822" s="18"/>
    </row>
    <row r="823" spans="3:4" x14ac:dyDescent="0.35">
      <c r="C823" s="5"/>
      <c r="D823" s="18"/>
    </row>
    <row r="824" spans="3:4" x14ac:dyDescent="0.35">
      <c r="C824" s="5"/>
      <c r="D824" s="18"/>
    </row>
    <row r="825" spans="3:4" x14ac:dyDescent="0.35">
      <c r="C825" s="5"/>
      <c r="D825" s="18"/>
    </row>
    <row r="826" spans="3:4" x14ac:dyDescent="0.35">
      <c r="C826" s="5"/>
      <c r="D826" s="18"/>
    </row>
    <row r="827" spans="3:4" x14ac:dyDescent="0.35">
      <c r="C827" s="5"/>
      <c r="D827" s="18"/>
    </row>
    <row r="828" spans="3:4" x14ac:dyDescent="0.35">
      <c r="C828" s="5"/>
      <c r="D828" s="18"/>
    </row>
    <row r="829" spans="3:4" x14ac:dyDescent="0.35">
      <c r="C829" s="5"/>
      <c r="D829" s="18"/>
    </row>
    <row r="830" spans="3:4" x14ac:dyDescent="0.35">
      <c r="C830" s="5"/>
      <c r="D830" s="18"/>
    </row>
    <row r="831" spans="3:4" x14ac:dyDescent="0.35">
      <c r="C831" s="5"/>
      <c r="D831" s="18"/>
    </row>
    <row r="832" spans="3:4" x14ac:dyDescent="0.35">
      <c r="C832" s="5"/>
      <c r="D832" s="18"/>
    </row>
    <row r="833" spans="3:4" x14ac:dyDescent="0.35">
      <c r="C833" s="5"/>
      <c r="D833" s="18"/>
    </row>
    <row r="834" spans="3:4" x14ac:dyDescent="0.35">
      <c r="C834" s="5"/>
      <c r="D834" s="18"/>
    </row>
    <row r="835" spans="3:4" x14ac:dyDescent="0.35">
      <c r="C835" s="5"/>
      <c r="D835" s="18"/>
    </row>
    <row r="836" spans="3:4" x14ac:dyDescent="0.35">
      <c r="C836" s="5"/>
      <c r="D836" s="18"/>
    </row>
    <row r="837" spans="3:4" x14ac:dyDescent="0.35">
      <c r="C837" s="5"/>
      <c r="D837" s="18"/>
    </row>
    <row r="838" spans="3:4" x14ac:dyDescent="0.35">
      <c r="C838" s="5"/>
      <c r="D838" s="18"/>
    </row>
    <row r="839" spans="3:4" x14ac:dyDescent="0.35">
      <c r="C839" s="5"/>
      <c r="D839" s="18"/>
    </row>
    <row r="840" spans="3:4" x14ac:dyDescent="0.35">
      <c r="C840" s="5"/>
      <c r="D840" s="18"/>
    </row>
    <row r="841" spans="3:4" x14ac:dyDescent="0.35">
      <c r="C841" s="5"/>
      <c r="D841" s="18"/>
    </row>
    <row r="842" spans="3:4" x14ac:dyDescent="0.35">
      <c r="C842" s="5"/>
      <c r="D842" s="18"/>
    </row>
    <row r="843" spans="3:4" x14ac:dyDescent="0.35">
      <c r="C843" s="5"/>
      <c r="D843" s="18"/>
    </row>
    <row r="844" spans="3:4" x14ac:dyDescent="0.35">
      <c r="C844" s="5"/>
      <c r="D844" s="18"/>
    </row>
    <row r="845" spans="3:4" x14ac:dyDescent="0.35">
      <c r="C845" s="5"/>
      <c r="D845" s="18"/>
    </row>
    <row r="846" spans="3:4" x14ac:dyDescent="0.35">
      <c r="C846" s="5"/>
      <c r="D846" s="18"/>
    </row>
    <row r="847" spans="3:4" x14ac:dyDescent="0.35">
      <c r="C847" s="5"/>
      <c r="D847" s="18"/>
    </row>
    <row r="848" spans="3:4" x14ac:dyDescent="0.35">
      <c r="C848" s="5"/>
      <c r="D848" s="18"/>
    </row>
    <row r="849" spans="3:4" x14ac:dyDescent="0.35">
      <c r="C849" s="5"/>
      <c r="D849" s="18"/>
    </row>
    <row r="850" spans="3:4" x14ac:dyDescent="0.35">
      <c r="C850" s="5"/>
      <c r="D850" s="18"/>
    </row>
  </sheetData>
  <mergeCells count="18">
    <mergeCell ref="A88:A89"/>
    <mergeCell ref="B88:B89"/>
    <mergeCell ref="C88:C89"/>
    <mergeCell ref="D88:D89"/>
    <mergeCell ref="A71:A72"/>
    <mergeCell ref="B71:B72"/>
    <mergeCell ref="C71:C72"/>
    <mergeCell ref="D71:D72"/>
    <mergeCell ref="D8:D9"/>
    <mergeCell ref="A41:A42"/>
    <mergeCell ref="D41:D42"/>
    <mergeCell ref="A6:D6"/>
    <mergeCell ref="A5:D5"/>
    <mergeCell ref="B41:B42"/>
    <mergeCell ref="C41:C42"/>
    <mergeCell ref="A8:A9"/>
    <mergeCell ref="B8:B9"/>
    <mergeCell ref="C8:C9"/>
  </mergeCells>
  <conditionalFormatting sqref="D330:D331 C331 A332:C332 B2:B4 B88 B259:C259 B8:C8 D325:D326 B333:D65540 C329:D329 C323:D324 B260:D262 B7:D7 B323:B331 C325:C328 B10:D40 B53:D70 B117:D118 B90:D115 B214:D217 B235:D248 B250:D258 B81:D87 B73:D79 B43:D51 B120:D212 B264:D322 B219:D233">
    <cfRule type="cellIs" dxfId="18" priority="206" stopIfTrue="1" operator="equal">
      <formula>0</formula>
    </cfRule>
  </conditionalFormatting>
  <conditionalFormatting sqref="D8">
    <cfRule type="cellIs" dxfId="17" priority="194" stopIfTrue="1" operator="equal">
      <formula>0</formula>
    </cfRule>
  </conditionalFormatting>
  <conditionalFormatting sqref="B71">
    <cfRule type="cellIs" dxfId="16" priority="160" stopIfTrue="1" operator="equal">
      <formula>0</formula>
    </cfRule>
  </conditionalFormatting>
  <conditionalFormatting sqref="C71">
    <cfRule type="cellIs" dxfId="15" priority="92" stopIfTrue="1" operator="equal">
      <formula>0</formula>
    </cfRule>
  </conditionalFormatting>
  <conditionalFormatting sqref="C88">
    <cfRule type="cellIs" dxfId="14" priority="89" stopIfTrue="1" operator="equal">
      <formula>0</formula>
    </cfRule>
  </conditionalFormatting>
  <conditionalFormatting sqref="D88">
    <cfRule type="cellIs" dxfId="13" priority="38" stopIfTrue="1" operator="equal">
      <formula>0</formula>
    </cfRule>
  </conditionalFormatting>
  <conditionalFormatting sqref="D71">
    <cfRule type="cellIs" dxfId="12" priority="39" stopIfTrue="1" operator="equal">
      <formula>0</formula>
    </cfRule>
  </conditionalFormatting>
  <conditionalFormatting sqref="B218:D218">
    <cfRule type="cellIs" dxfId="11" priority="24" stopIfTrue="1" operator="equal">
      <formula>0</formula>
    </cfRule>
  </conditionalFormatting>
  <conditionalFormatting sqref="B52:D52">
    <cfRule type="cellIs" dxfId="10" priority="34" stopIfTrue="1" operator="equal">
      <formula>0</formula>
    </cfRule>
  </conditionalFormatting>
  <conditionalFormatting sqref="B80:D80">
    <cfRule type="cellIs" dxfId="9" priority="32" stopIfTrue="1" operator="equal">
      <formula>0</formula>
    </cfRule>
  </conditionalFormatting>
  <conditionalFormatting sqref="B116:D116">
    <cfRule type="cellIs" dxfId="8" priority="30" stopIfTrue="1" operator="equal">
      <formula>0</formula>
    </cfRule>
  </conditionalFormatting>
  <conditionalFormatting sqref="B119:D119">
    <cfRule type="cellIs" dxfId="7" priority="28" stopIfTrue="1" operator="equal">
      <formula>0</formula>
    </cfRule>
  </conditionalFormatting>
  <conditionalFormatting sqref="B213:D213">
    <cfRule type="cellIs" dxfId="6" priority="26" stopIfTrue="1" operator="equal">
      <formula>0</formula>
    </cfRule>
  </conditionalFormatting>
  <conditionalFormatting sqref="B234:D234">
    <cfRule type="cellIs" dxfId="5" priority="22" stopIfTrue="1" operator="equal">
      <formula>0</formula>
    </cfRule>
  </conditionalFormatting>
  <conditionalFormatting sqref="B249:D249">
    <cfRule type="cellIs" dxfId="4" priority="20" stopIfTrue="1" operator="equal">
      <formula>0</formula>
    </cfRule>
  </conditionalFormatting>
  <conditionalFormatting sqref="B263:D263">
    <cfRule type="cellIs" dxfId="3" priority="18" stopIfTrue="1" operator="equal">
      <formula>0</formula>
    </cfRule>
  </conditionalFormatting>
  <conditionalFormatting sqref="B41">
    <cfRule type="cellIs" dxfId="2" priority="3" stopIfTrue="1" operator="equal">
      <formula>0</formula>
    </cfRule>
  </conditionalFormatting>
  <conditionalFormatting sqref="C41">
    <cfRule type="cellIs" dxfId="1" priority="2" stopIfTrue="1" operator="equal">
      <formula>0</formula>
    </cfRule>
  </conditionalFormatting>
  <conditionalFormatting sqref="D41">
    <cfRule type="cellIs" dxfId="0" priority="1" stopIfTrue="1" operator="equal">
      <formula>0</formula>
    </cfRule>
  </conditionalFormatting>
  <printOptions horizontalCentered="1"/>
  <pageMargins left="0.39370078740157483" right="0.39370078740157483" top="0.39370078740157483" bottom="0.39370078740157483" header="0" footer="0"/>
  <pageSetup paperSize="9" scale="26" orientation="portrait" r:id="rId1"/>
  <headerFooter differentFirst="1" alignWithMargins="0">
    <oddHeader>&amp;C&amp;"Times New Roman,обычный"&amp;28&amp;P</oddHeader>
  </headerFooter>
  <rowBreaks count="3" manualBreakCount="3">
    <brk id="39" max="3" man="1"/>
    <brk id="69" max="3" man="1"/>
    <brk id="86" max="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2</vt:i4>
      </vt:variant>
    </vt:vector>
  </HeadingPairs>
  <TitlesOfParts>
    <vt:vector size="3" baseType="lpstr">
      <vt:lpstr>2024 рік</vt:lpstr>
      <vt:lpstr>'2024 рік'!Заголовки_для_печати</vt:lpstr>
      <vt:lpstr>'2024 рік'!Область_печати</vt:lpstr>
    </vt:vector>
  </TitlesOfParts>
  <Company>Облфин</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Т.П.</dc:creator>
  <cp:lastModifiedBy>User</cp:lastModifiedBy>
  <cp:lastPrinted>2025-02-24T13:35:59Z</cp:lastPrinted>
  <dcterms:created xsi:type="dcterms:W3CDTF">1999-07-29T11:54:08Z</dcterms:created>
  <dcterms:modified xsi:type="dcterms:W3CDTF">2025-02-24T13:37:00Z</dcterms:modified>
</cp:coreProperties>
</file>