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25" windowHeight="9135"/>
  </bookViews>
  <sheets>
    <sheet name="Обласна рада додаток 6 " sheetId="9" r:id="rId1"/>
  </sheets>
  <definedNames>
    <definedName name="_xlnm._FilterDatabase" localSheetId="0" hidden="1">'Обласна рада додаток 6 '!$A$9:$J$131</definedName>
    <definedName name="_xlnm.Print_Titles" localSheetId="0">'Обласна рада додаток 6 '!$8:$9</definedName>
    <definedName name="_xlnm.Print_Area" localSheetId="0">'Обласна рада додаток 6 '!$A$1:$J$133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9" l="1"/>
  <c r="I29" i="9"/>
  <c r="I18" i="9"/>
  <c r="I43" i="9" l="1"/>
  <c r="I33" i="9" l="1"/>
  <c r="I60" i="9" l="1"/>
  <c r="I57" i="9"/>
  <c r="I87" i="9" l="1"/>
  <c r="I129" i="9"/>
  <c r="I128" i="9" s="1"/>
  <c r="I127" i="9" s="1"/>
  <c r="I124" i="9"/>
  <c r="I122" i="9"/>
  <c r="I121" i="9" s="1"/>
  <c r="I120" i="9" s="1"/>
  <c r="I115" i="9"/>
  <c r="I114" i="9"/>
  <c r="I112" i="9" s="1"/>
  <c r="I69" i="9" s="1"/>
  <c r="I109" i="9"/>
  <c r="I104" i="9"/>
  <c r="G99" i="9"/>
  <c r="I90" i="9"/>
  <c r="I81" i="9"/>
  <c r="I70" i="9" s="1"/>
  <c r="I65" i="9"/>
  <c r="I63" i="9"/>
  <c r="I56" i="9" s="1"/>
  <c r="I53" i="9"/>
  <c r="I51" i="9"/>
  <c r="I41" i="9"/>
  <c r="I40" i="9" s="1"/>
  <c r="I39" i="9" s="1"/>
  <c r="I38" i="9"/>
  <c r="I37" i="9" s="1"/>
  <c r="G38" i="9"/>
  <c r="I35" i="9"/>
  <c r="I32" i="9" s="1"/>
  <c r="I26" i="9"/>
  <c r="I24" i="9"/>
  <c r="G23" i="9"/>
  <c r="I22" i="9"/>
  <c r="I20" i="9"/>
  <c r="G17" i="9"/>
  <c r="I16" i="9"/>
  <c r="I14" i="9"/>
  <c r="H10" i="9"/>
  <c r="H131" i="9" s="1"/>
  <c r="I10" i="9" l="1"/>
  <c r="I131" i="9" s="1"/>
  <c r="I55" i="9"/>
  <c r="I68" i="9"/>
  <c r="I31" i="9"/>
  <c r="I50" i="9"/>
  <c r="I49" i="9" s="1"/>
  <c r="I80" i="9"/>
</calcChain>
</file>

<file path=xl/sharedStrings.xml><?xml version="1.0" encoding="utf-8"?>
<sst xmlns="http://schemas.openxmlformats.org/spreadsheetml/2006/main" count="277" uniqueCount="219">
  <si>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</si>
  <si>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</si>
  <si>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</si>
  <si>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</si>
  <si>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</si>
  <si>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</si>
  <si>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</si>
  <si>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</si>
  <si>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</si>
  <si>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Усього</t>
  </si>
  <si>
    <t>капітальних вкладень обласного бюджету у розрізі інвестиційних проектів</t>
  </si>
  <si>
    <t>(код бюджету)</t>
  </si>
  <si>
    <t>0410000000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</si>
  <si>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</si>
  <si>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</si>
  <si>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</si>
  <si>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1200000</t>
  </si>
  <si>
    <t>Департамент житлово-комунального господарства та будівництва Дніпропетровської обласної державної адміністрації</t>
  </si>
  <si>
    <t>1210000</t>
  </si>
  <si>
    <t>2818340</t>
  </si>
  <si>
    <t>8340</t>
  </si>
  <si>
    <t>0540</t>
  </si>
  <si>
    <t>Природоохоронні заходи за рахунок цільових фондів</t>
  </si>
  <si>
    <t>2800000</t>
  </si>
  <si>
    <t>Департамент екології та природних ресурсів Дніпропетровської обласної державної адміністрації</t>
  </si>
  <si>
    <t>2810000</t>
  </si>
  <si>
    <t>у 2025 році</t>
  </si>
  <si>
    <t>0180</t>
  </si>
  <si>
    <t>Влаштування гідротехнічної споруди для акумуляції поверхневого стоку в Олексіївській затоці в межах Покровської СТГ Нікопольського району Дніпропетровської області - будівництво</t>
  </si>
  <si>
    <t>Покровська сільська територіальна громада</t>
  </si>
  <si>
    <t>1511300</t>
  </si>
  <si>
    <t>1300</t>
  </si>
  <si>
    <t>0990</t>
  </si>
  <si>
    <t>Криворізька міська територіальна громада</t>
  </si>
  <si>
    <t>Першотравневська сільська  територіальна громада</t>
  </si>
  <si>
    <t>Реконструкція будівлі дитячого садка в с. Чкалове Нікопольського району Дніпропетровської області (коригування), (у  т. ч. ПКД)</t>
  </si>
  <si>
    <t>1512170</t>
  </si>
  <si>
    <t>2170</t>
  </si>
  <si>
    <t>0763</t>
  </si>
  <si>
    <t>Будівництво закладів охорони здоров’я</t>
  </si>
  <si>
    <t>Дніпровська міська територіальна громада</t>
  </si>
  <si>
    <t>Новомосковська міська територіальна громада</t>
  </si>
  <si>
    <t>1517330</t>
  </si>
  <si>
    <t>7330</t>
  </si>
  <si>
    <t>0443</t>
  </si>
  <si>
    <t>Придбання обладнання, техніки, машин, механізмів та устаткування для збирання, перевезення та оброблення відходів, що утворились внаслідок пошкодження (руйнування) будівель та споруд через бойові дії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</si>
  <si>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</si>
  <si>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</si>
  <si>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2023 – 2025</t>
  </si>
  <si>
    <t>2023 – 2026</t>
  </si>
  <si>
    <t>2021 – 2026</t>
  </si>
  <si>
    <t>2015 – 2026</t>
  </si>
  <si>
    <t>2016 – 2026</t>
  </si>
  <si>
    <t>2021 – 2025</t>
  </si>
  <si>
    <t>2020 – 2025</t>
  </si>
  <si>
    <t xml:space="preserve">2024 – 2025 </t>
  </si>
  <si>
    <t>Придбання обладнання та приладів для моніторингу якості атмосферного повітря</t>
  </si>
  <si>
    <t>1219750</t>
  </si>
  <si>
    <t>9750</t>
  </si>
  <si>
    <t>Субвенція з місцевого бюджету на співфінансування інвестиційних проектів</t>
  </si>
  <si>
    <t xml:space="preserve">Підгородненська міська територіальна громада </t>
  </si>
  <si>
    <t xml:space="preserve">Будівництво питного водоводу д/у 315 мм від центральних мереж КП “Дніпроводоканал” у м. Підгородне Дніпровського району Дніпропетровської області </t>
  </si>
  <si>
    <t>Реконструкція відділення постінтенсивного догляду та виходжування новонароджених КЗ “Дніпропетровський обласний перинатальний центр зі стаціонаром” ДОР по вул. Космічна, 17 в м. Дніпропетровськ ( у т.ч. ПКД)</t>
  </si>
  <si>
    <t>Реконструкція Комунального некомерційного підприємства “Міський пологовий будинок №1” Дніпровської міської ради за адресою: вул.Воскресенська, будинок 2, м. Дніпро (у т.ч. ПКД)</t>
  </si>
  <si>
    <t>1519750</t>
  </si>
  <si>
    <t>Реконструкція будівлі лікувального корпусу КНП КЛШМД ДМР під відкриття Мультидисциплінарного Центру Сучасних Медичних Технологій за адресою: м. Дніпро, вул. Філософська, 62</t>
  </si>
  <si>
    <t>0600000</t>
  </si>
  <si>
    <t>Департамент освіти і науки Дніпропетровської обласної державної адміністрації</t>
  </si>
  <si>
    <t>0610000</t>
  </si>
  <si>
    <t> 0700000</t>
  </si>
  <si>
    <t>Департамент охорони здоров’я Дніпропетровської обласної державної адміністрації </t>
  </si>
  <si>
    <t>0710000</t>
  </si>
  <si>
    <t>Департамент охорони здоров’я Дніпропетровської обласної державної адміністрації</t>
  </si>
  <si>
    <t>0712020</t>
  </si>
  <si>
    <t>2020</t>
  </si>
  <si>
    <t>0732</t>
  </si>
  <si>
    <t>Спеціалізована стаціонарна медична допомога населенню</t>
  </si>
  <si>
    <t>0712152</t>
  </si>
  <si>
    <t>2152</t>
  </si>
  <si>
    <t>1000000</t>
  </si>
  <si>
    <t>Управління культури, туризму, національностей і релігій Дніпропетровської обласної державної адміністрації</t>
  </si>
  <si>
    <t>1010000</t>
  </si>
  <si>
    <t>1014030</t>
  </si>
  <si>
    <t>4030</t>
  </si>
  <si>
    <t>0824</t>
  </si>
  <si>
    <t>Забезпечення діяльності бібліотек</t>
  </si>
  <si>
    <t>Поліпшення матеріально-технічної бази та забезпечення належного функціонування бібліотечних закладів, у тому числі поповнення бібліотечних фондів</t>
  </si>
  <si>
    <t> 5100000</t>
  </si>
  <si>
    <t>Управління з питань ветеранської політики Дніпропетровської обласної державної адміністрації</t>
  </si>
  <si>
    <t>5110000</t>
  </si>
  <si>
    <t>5113241</t>
  </si>
  <si>
    <t>3241</t>
  </si>
  <si>
    <t>1090</t>
  </si>
  <si>
    <t xml:space="preserve">Зміцнення матеріально-технічної бази закладів соціального захисту населення </t>
  </si>
  <si>
    <t xml:space="preserve">           Заступник голови обласної ради     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</si>
  <si>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</si>
  <si>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Оновлення та поліпшення матеріально-технічної бази в закладах охорони здоров’я для удосконалення надання медичної допомоги населенню</t>
  </si>
  <si>
    <t>Інші програми та заходи у сфері охорони здоров’я</t>
  </si>
  <si>
    <t>Будівництво будівлі цивільного захисту (найпростіше укриття) подвійного призначення з вбудованими приміщеннями громадського призначення за адресою: Дніпропетровська область, Павлоградський район,  смт Юр’ївка, вул. Центральна, 106 (у т. ч. ПКД)</t>
  </si>
  <si>
    <t>Будівництво  освітніх установ та закладів</t>
  </si>
  <si>
    <t>Будівництво інших об’єктів комунальної власності</t>
  </si>
  <si>
    <t>Юр’ївська селищна територіальна громада</t>
  </si>
  <si>
    <t>Нове будівництво  протирадіаційного укриття (ПРУ)  для Криворізького Центрально-Міського ліцею Криворізької міської ради  Дніпропетровської області за адресою: просп. Центральний, будинок 12, м. Кривий Ріг, Дніпропетровська обл., 50002 (у т. ч. ПКД)</t>
  </si>
  <si>
    <t>Нове будівництво захисної споруди цивільного захисту (споруда подвійного призначення з властивостями протирадіаційного укриття) на території  Комунального закладу  дошкільної освіти (ясла-садок) № 301 Криворізької міської ради за адресою: бульв. Вечірній, буд. 24, м. Кривий Ріг, Дніпропетровська обл. (у т.ч. ПКД)</t>
  </si>
  <si>
    <t>2024 – 2026</t>
  </si>
  <si>
    <t>Нове будівництво  протирадіаційного укриття (ПРУ)  для Криворізької гімназії № 37 Криворізької міської ради за адресою: вул. Буряченко Таїсії, будинок 17, м. Кривий Ріг, Дніпропетровська обл., 50037 (у т. ч. ПКД)</t>
  </si>
  <si>
    <t>Будівництво (реконструкція) Криворізької загальноосвітньої школи І-ІІІ ступенів № 37 КМР:</t>
  </si>
  <si>
    <t>Межівська селищна територіальна громада</t>
  </si>
  <si>
    <t>Школа №2 смт Межова Дніпропетровської області - реконструкція. Коригування III, (у  т. ч. ПКД)</t>
  </si>
  <si>
    <t>2016 – 2025</t>
  </si>
  <si>
    <t>Нове будівництво захисної споруди цивільного захисту № 1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</si>
  <si>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Реконструкція частини приміщень 1 поверху будівлі лікувального корпусу з прибудовою процедурних кабінетів КТ та МРТ Комунального підприємства  Дніпропетровський обласний госпіталь ветеранів війни Дніпропетровської обласної ради за адресою: площа Соборна, буд.14, м.Дніпро ( у т.ч. ПКД)</t>
  </si>
  <si>
    <t>Першотравневська міська територіальна громада</t>
  </si>
  <si>
    <t>Реконструкція відділення екстреної медичної допомоги КНП “Першотравенська міська лікарня” Першотравенської міської ради за адресою: м. Першотравенськ, вул. Шахтарської Слави ( у т.ч. ПКД)</t>
  </si>
  <si>
    <t>1516083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</si>
  <si>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</si>
  <si>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</si>
  <si>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</si>
  <si>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Криворізька міська територіальна громада </t>
  </si>
  <si>
    <t>Будівництво малого групового будинку за адресою: Дніпропетровська область, смт Васильківка, вул. Мічуріна, 158 (у т.ч. ПКД)</t>
  </si>
  <si>
    <t>Васильківська селищна територіальна громада</t>
  </si>
  <si>
    <t>1517366</t>
  </si>
  <si>
    <t>7366</t>
  </si>
  <si>
    <t>0490</t>
  </si>
  <si>
    <t>Реалізація проектів у рамках Надзвичайної кредитної програми для відновлення України</t>
  </si>
  <si>
    <t xml:space="preserve">Кам’янська міська територіальна громада </t>
  </si>
  <si>
    <t>Реконструкція комунального закладу “Дошкільний навчальний заклад (ясла-садок) – центр розвитку дитини №27 “Орлятко” Кам’янської міської ради за адресою: просп. Наддніпрянський, 5. Коригування</t>
  </si>
  <si>
    <t>2019 – 2025</t>
  </si>
  <si>
    <t>0611184</t>
  </si>
  <si>
    <t>1184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</si>
  <si>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</si>
  <si>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</si>
  <si>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Безперешкодний доступ до якісної освіти – шкільні автобуси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</si>
  <si>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</si>
  <si>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</si>
  <si>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</si>
  <si>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Закупівля мультимедійного обладнання</t>
  </si>
  <si>
    <t>Закупівля засобів навчання, мультимедійного та комп’ютерного обладнання для оснащення навчальних кабінетів предмета “Захист України”</t>
  </si>
  <si>
    <t>0611252</t>
  </si>
  <si>
    <t>1218340</t>
  </si>
  <si>
    <t>2024 – 2025</t>
  </si>
  <si>
    <t>2819800</t>
  </si>
  <si>
    <t>9740</t>
  </si>
  <si>
    <t>Субвенція з місцевого бюджету державному бюджету на виконання програм соціально-економічного розвитку регіонів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</si>
  <si>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</si>
  <si>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</si>
  <si>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</si>
  <si>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</si>
  <si>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</si>
  <si>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</si>
  <si>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</si>
  <si>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Забезпечення якісної, сучасної та доступної загальної середньої освіти “Нова українська школа”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</si>
  <si>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</si>
  <si>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</si>
  <si>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</si>
  <si>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 0800000</t>
  </si>
  <si>
    <t>Департамент соціального захисту населення Дніпропетровської обласної державної адміністрації </t>
  </si>
  <si>
    <t>0810000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</si>
  <si>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</si>
  <si>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</si>
  <si>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</si>
  <si>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</si>
  <si>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0813250</t>
  </si>
  <si>
    <t>3250</t>
  </si>
  <si>
    <t>Будівництво установ та закладів соціальної сфери</t>
  </si>
  <si>
    <t>Реконструкція внутрішнього газопостачання у комунальному закладі “Поливанівський психоневрологічний інтернат” Дніпропетровської обласної ради”  (у тому числі виготовлення проектно-кошторисної документації)</t>
  </si>
  <si>
    <t>Реконструкція електричних мереж 0,4кВ з встановленням джерела живлення у комунальному закладі “Дніпропетровський дитячий будинок інтернат” Дніпропетровської обласної ради”  (у тому числі виготовлення проектно-кошторисної документації)</t>
  </si>
  <si>
    <t>Реконструкція системи газопостачання котельні КЗ “Зеленопільський ПНІ” ДОР” за адресою: Дніпропетровська обл, Криворізький р-н, с. Зелене Поле, вул. Південна, буд. 46А</t>
  </si>
  <si>
    <t>2020 – 2026</t>
  </si>
  <si>
    <t>Реконструкція відділення екстреної медичної допомоги КП “Новомосковська центральна районна лікарня” Дніпропетровської обласної ради” за адресою: м. Новомосковськ, вул. Гетьманська, 238 ( у т.ч. ПКД)</t>
  </si>
  <si>
    <t>Нове будівництво  протирадіаційного укриття (ПРУ)  для КЗО “Навчально-виховний комплекс №122” загальноосвітній навчальний заклад - дошкільний навчальний заклад” Дніпровської міської ради, за адресою:  м.Дніпро, вул.Кожедуба, 49 (у т. ч. ПКД)</t>
  </si>
  <si>
    <t>Нове будівництво  протирадіаційного укриття (ПРУ)  для Криворізького ліцею №95 Криворізької міської ради  за адресою: вул. Соборності, буд.20А,  м.Кривий Ріг, Дніпропетровська обл., 50006 (у т. ч. ПКД)</t>
  </si>
  <si>
    <t>Будівництво (реконструкція) будівель  КП “Дніпропетровська обласна дитяча лікарня” ДОР”:</t>
  </si>
  <si>
    <t xml:space="preserve">Реконструкція будівлі головного корпусу (блоки № 1,2,3) КЗ “ДОДКЛ” ДОР” по вул. Космічній, 13, м. Дніпро, в межах землекористування ( у т. ч. ПКД) </t>
  </si>
  <si>
    <t>Нове будівництво захисної споруди цивільного захисту КП “Криворізька міська клінічна лікарня №2” Криворізької міської ради за адресою: Дніпропетровська область, м. Кривий Ріг, майдан Олександра Химиченка, 2 (у т. ч. ПКД)</t>
  </si>
  <si>
    <t>1011110</t>
  </si>
  <si>
    <t>Підготовка кадрів закладами вищої освіти</t>
  </si>
  <si>
    <t>1110</t>
  </si>
  <si>
    <t>0942</t>
  </si>
  <si>
    <t>Поліпшення матеріально-технічної бази та забезпечення належного функціонування закладів вищої освіти</t>
  </si>
  <si>
    <t>Павлоградська міська територіальна громада</t>
  </si>
  <si>
    <t>Нове будівництво захисної споруди цивільного захисту Ліцею № 9 імені Євгенія Єніна Павлоградської міської ради за адресою: вулиця Озерна, будинок 87, місто Павлоград, Дніпропетровської області</t>
  </si>
  <si>
    <t>Реконструкція Криворізької загальноосвітньої школи І-ІІІ ступенів № 37 Криворізької міської ради за адресою: вул. Таісії Буряченко, 17, м.Кривий Ріг, Дніпропетровська область (у т.ч. ПКД)</t>
  </si>
  <si>
    <t>2025 – 2026</t>
  </si>
  <si>
    <t>Нове будівництво  захисної споруди цивільного захисту (споруда подвійного призначення з властивостями протирадіаційного укриття) на території Криворізького ліцею № 4  Криворізької міської ради за адресою: вул. Героїв АТО, будинок 15, м. Кривий Ріг, Дніпропетровська область, 50069 
(у т. ч. ПКД)</t>
  </si>
  <si>
    <t>Нове будівництво  протирадіаційного укриття (ПРУ)  для Комунального закладу дошкільної освіти (ясла-садок) комбінованого типу № 201 Криворізької міської ради за адресою:  вул. Алмазна,  будинок 41, 
м. Кривий Ріг, Дніпропетровська обл., 50025 (у т. ч. ПКД)</t>
  </si>
  <si>
    <t>Нове будівництво протирадіаційного укриття (ПРУ)  для Криворізької гімназії  №89 “Потенціал” Криворізької міської ради за адресою: вул.Мальовнича, буд.1А, м. Кривий Ріг,  Дніпропетровської обл., 50054 
(у т. ч. ПКД)</t>
  </si>
  <si>
    <t>Нове будівництво хірургічного корпусу (з переходом) КП “Дніпропетровська обласна дитяча лікарня” ДОР” за адресою: вул.Космічна,13, м. Дніпро 
(у т.ч. ПКД)</t>
  </si>
  <si>
    <t>Реконструкція відділення екстреної медичної допомоги КНП “Міська клінічна лікарня № 4” Дніпровської міської ради за адресою: м. Дніпро, 
вул. Ближня, 31 ( у т.ч.ПКД)</t>
  </si>
  <si>
    <t>Нове будівництво малого групового будинку за адресою: Дніпропетровська обл., м. Кривий Ріг, Довгинцівський район, вул. Володимирівська, 
між буд. 61 та 65 (у т.ч. ПКД)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</si>
  <si>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</si>
  <si>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</si>
  <si>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</si>
  <si>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</si>
  <si>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Нове будівництво автодороги від мкр-ну Сонячний до вул. Спаської у  м.Кривий Ріг Дніпропетровської області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</si>
  <si>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</si>
  <si>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</si>
  <si>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</si>
  <si>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2019 – 2022</t>
  </si>
  <si>
    <t>0712010</t>
  </si>
  <si>
    <t>2010</t>
  </si>
  <si>
    <t>0731</t>
  </si>
  <si>
    <t>2023 – 2027</t>
  </si>
  <si>
    <t>Нове будівництво Центру дитячої онкогематології та трансплантації кісткового мозку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</si>
  <si>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Будівництво захисної споруди цивільного захисту з улаштуванням переходу у комунальному закладі “Дніпропетровський дитячий будинок інтернат” Дніпропетровської обласної ради” (у тому числі виготовлення проектно-кошторисної документації)</t>
  </si>
  <si>
    <t>Будівництво захисної споруди цивільного захисту у комунальному закладі  “Зеленопільський ПНІ” Дніпропетровської обласної ради” (у тому числі виготовлення проектно-кошторисної документації)</t>
  </si>
  <si>
    <t>0611300</t>
  </si>
  <si>
    <t>Будівництво освітніх установ та закладів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</si>
  <si>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</si>
  <si>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</si>
  <si>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</si>
  <si>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</si>
  <si>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</si>
  <si>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</si>
  <si>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</si>
  <si>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Модернізація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</si>
  <si>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Співфінансування для створення Центру професійної досконалості</t>
  </si>
  <si>
    <t>І. КАШИРІН</t>
  </si>
  <si>
    <t>Додаток 6 до рішення обласної ради                     від 07 травня 2025 року № 501-25/VIII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</si>
</sst>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\+#,##0.00;\-#,##0.00"/>
  </numFmts>
  <fonts count="28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92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3" fontId="26" fillId="0" borderId="2" xfId="0" applyNumberFormat="1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justify" vertical="center" wrapText="1"/>
    </xf>
    <xf numFmtId="3" fontId="12" fillId="0" borderId="2" xfId="0" applyNumberFormat="1" applyFont="1" applyFill="1" applyBorder="1" applyAlignment="1" applyProtection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left" vertical="center" wrapText="1"/>
    </xf>
    <xf numFmtId="3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3" fontId="13" fillId="0" borderId="2" xfId="0" applyNumberFormat="1" applyFont="1" applyFill="1" applyBorder="1" applyAlignment="1">
      <alignment horizontal="justify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3" fontId="0" fillId="0" borderId="0" xfId="0" applyNumberFormat="1" applyFont="1" applyFill="1"/>
    <xf numFmtId="0" fontId="1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" fontId="0" fillId="0" borderId="0" xfId="0" applyNumberFormat="1" applyFont="1" applyFill="1"/>
    <xf numFmtId="164" fontId="0" fillId="0" borderId="0" xfId="0" applyNumberFormat="1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25" fillId="0" borderId="0" xfId="0" applyFont="1" applyFill="1"/>
    <xf numFmtId="3" fontId="3" fillId="0" borderId="0" xfId="0" applyNumberFormat="1" applyFont="1" applyFill="1"/>
    <xf numFmtId="0" fontId="20" fillId="0" borderId="0" xfId="2" applyFont="1" applyFill="1" applyBorder="1" applyAlignment="1">
      <alignment wrapText="1"/>
    </xf>
    <xf numFmtId="49" fontId="21" fillId="0" borderId="0" xfId="2" applyNumberFormat="1" applyFont="1" applyFill="1" applyAlignment="1">
      <alignment horizontal="center" vertical="center"/>
    </xf>
    <xf numFmtId="0" fontId="22" fillId="0" borderId="0" xfId="0" applyFont="1" applyFill="1"/>
    <xf numFmtId="0" fontId="20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</cellXfs>
  <cellStyles count="4">
    <cellStyle name="Звичайний 22" xfId="1"/>
    <cellStyle name="Обычный" xfId="0" builtinId="0"/>
    <cellStyle name="Обычный 2" xfId="3"/>
    <cellStyle name="Обычный_Додаток 6 джерела.." xfId="2"/>
  </cellStyles>
  <dxfs count="0"/>
  <tableStyles count="0" defaultTableStyle="TableStyleMedium2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showZeros="0" tabSelected="1" view="pageBreakPreview" zoomScale="80" zoomScaleNormal="65" zoomScaleSheetLayoutView="80" workbookViewId="0">
      <pane xSplit="3" ySplit="8" topLeftCell="E120" activePane="bottomRight" state="frozen"/>
      <selection activeCell="A3" sqref="A3"/>
      <selection pane="topRight" activeCell="E3" sqref="E3"/>
      <selection pane="bottomLeft" activeCell="A9" sqref="A9"/>
      <selection pane="bottomRight" activeCell="A3" sqref="A3:J3"/>
    </sheetView>
  </sheetViews>
  <sheetFormatPr defaultRowHeight="12.75" x14ac:dyDescent="0.2"/>
  <cols>
    <col min="1" max="1" width="14.28515625" style="2" customWidth="1"/>
    <col min="2" max="2" width="15.140625" style="2" customWidth="1"/>
    <col min="3" max="3" width="16" style="2" customWidth="1"/>
    <col min="4" max="4" width="56.28515625" style="2" customWidth="1"/>
    <col min="5" max="5" width="73.7109375" style="2" bestFit="1" customWidth="1"/>
    <col min="6" max="6" width="13.42578125" style="2" customWidth="1"/>
    <col min="7" max="8" width="16" style="69" customWidth="1"/>
    <col min="9" max="9" width="18.140625" style="72" customWidth="1"/>
    <col min="10" max="10" width="13" style="73" customWidth="1"/>
    <col min="11" max="16384" width="9.140625" style="2"/>
  </cols>
  <sheetData>
    <row r="1" spans="1:11" ht="50.25" customHeight="1" x14ac:dyDescent="0.2">
      <c r="A1" s="68"/>
      <c r="B1" s="68"/>
      <c r="H1" s="89" t="s">
        <v>218</v>
      </c>
      <c r="I1" s="89"/>
      <c r="J1" s="89"/>
      <c r="K1" s="70"/>
    </row>
    <row r="2" spans="1:11" ht="16.5" customHeight="1" x14ac:dyDescent="0.2">
      <c r="A2" s="71"/>
    </row>
    <row r="3" spans="1:11" ht="22.5" x14ac:dyDescent="0.2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ht="22.5" x14ac:dyDescent="0.2">
      <c r="A4" s="90" t="s">
        <v>10</v>
      </c>
      <c r="B4" s="90"/>
      <c r="C4" s="90"/>
      <c r="D4" s="90"/>
      <c r="E4" s="90"/>
      <c r="F4" s="90"/>
      <c r="G4" s="90"/>
      <c r="H4" s="90"/>
      <c r="I4" s="90"/>
      <c r="J4" s="90"/>
    </row>
    <row r="5" spans="1:11" ht="22.5" x14ac:dyDescent="0.2">
      <c r="A5" s="90" t="s">
        <v>26</v>
      </c>
      <c r="B5" s="90"/>
      <c r="C5" s="90"/>
      <c r="D5" s="90"/>
      <c r="E5" s="90"/>
      <c r="F5" s="90"/>
      <c r="G5" s="90"/>
      <c r="H5" s="90"/>
      <c r="I5" s="90"/>
      <c r="J5" s="90"/>
    </row>
    <row r="6" spans="1:11" ht="15.75" x14ac:dyDescent="0.2">
      <c r="A6" s="74" t="s">
        <v>12</v>
      </c>
    </row>
    <row r="7" spans="1:11" x14ac:dyDescent="0.2">
      <c r="A7" s="75" t="s">
        <v>11</v>
      </c>
    </row>
    <row r="8" spans="1:11" ht="113.25" customHeight="1" x14ac:dyDescent="0.2">
      <c r="A8" s="76" t="s">
        <v>1</v>
      </c>
      <c r="B8" s="76" t="s">
        <v>2</v>
      </c>
      <c r="C8" s="76" t="s">
        <v>3</v>
      </c>
      <c r="D8" s="76" t="s">
        <v>4</v>
      </c>
      <c r="E8" s="76" t="s">
        <v>5</v>
      </c>
      <c r="F8" s="76" t="s">
        <v>6</v>
      </c>
      <c r="G8" s="77" t="s">
        <v>7</v>
      </c>
      <c r="H8" s="77" t="s">
        <v>8</v>
      </c>
      <c r="I8" s="78" t="s">
        <v>46</v>
      </c>
      <c r="J8" s="79" t="s">
        <v>47</v>
      </c>
    </row>
    <row r="9" spans="1:1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1">
        <v>7</v>
      </c>
      <c r="H9" s="81">
        <v>8</v>
      </c>
      <c r="I9" s="81">
        <v>9</v>
      </c>
      <c r="J9" s="81">
        <v>10</v>
      </c>
    </row>
    <row r="10" spans="1:11" s="82" customFormat="1" ht="39.950000000000003" customHeight="1" x14ac:dyDescent="0.2">
      <c r="A10" s="31" t="s">
        <v>66</v>
      </c>
      <c r="B10" s="31"/>
      <c r="C10" s="31"/>
      <c r="D10" s="32" t="s">
        <v>67</v>
      </c>
      <c r="E10" s="7"/>
      <c r="F10" s="7"/>
      <c r="G10" s="8"/>
      <c r="H10" s="15">
        <f>H11</f>
        <v>0</v>
      </c>
      <c r="I10" s="33">
        <f>I11</f>
        <v>171527591.37</v>
      </c>
      <c r="J10" s="34"/>
    </row>
    <row r="11" spans="1:11" s="82" customFormat="1" ht="39.950000000000003" customHeight="1" x14ac:dyDescent="0.2">
      <c r="A11" s="35" t="s">
        <v>68</v>
      </c>
      <c r="B11" s="31"/>
      <c r="C11" s="35"/>
      <c r="D11" s="36" t="s">
        <v>67</v>
      </c>
      <c r="E11" s="7"/>
      <c r="F11" s="7"/>
      <c r="G11" s="9"/>
      <c r="H11" s="16"/>
      <c r="I11" s="37">
        <f>I16+I22+I26+I20+I14+I24+I12+I18+I29</f>
        <v>171527591.37</v>
      </c>
      <c r="J11" s="38"/>
    </row>
    <row r="12" spans="1:11" s="82" customFormat="1" ht="56.25" customHeight="1" x14ac:dyDescent="0.2">
      <c r="A12" s="39" t="s">
        <v>208</v>
      </c>
      <c r="B12" s="39" t="s">
        <v>209</v>
      </c>
      <c r="C12" s="39" t="s">
        <v>210</v>
      </c>
      <c r="D12" s="40" t="s">
        <v>211</v>
      </c>
      <c r="E12" s="6"/>
      <c r="F12" s="12"/>
      <c r="G12" s="10"/>
      <c r="H12" s="41"/>
      <c r="I12" s="59">
        <v>5494500</v>
      </c>
      <c r="J12" s="43"/>
    </row>
    <row r="13" spans="1:11" s="82" customFormat="1" ht="27.75" customHeight="1" x14ac:dyDescent="0.2">
      <c r="A13" s="5"/>
      <c r="B13" s="5"/>
      <c r="C13" s="5"/>
      <c r="D13" s="28"/>
      <c r="E13" s="6" t="s">
        <v>216</v>
      </c>
      <c r="F13" s="12">
        <v>2025</v>
      </c>
      <c r="G13" s="10">
        <v>40539500</v>
      </c>
      <c r="H13" s="41"/>
      <c r="I13" s="42">
        <v>5494500</v>
      </c>
      <c r="J13" s="43">
        <v>100</v>
      </c>
    </row>
    <row r="14" spans="1:11" ht="72" customHeight="1" x14ac:dyDescent="0.2">
      <c r="A14" s="39" t="s">
        <v>147</v>
      </c>
      <c r="B14" s="39" t="s">
        <v>148</v>
      </c>
      <c r="C14" s="39" t="s">
        <v>32</v>
      </c>
      <c r="D14" s="40" t="s">
        <v>149</v>
      </c>
      <c r="E14" s="6"/>
      <c r="F14" s="12"/>
      <c r="G14" s="10"/>
      <c r="H14" s="41"/>
      <c r="I14" s="59">
        <f>I15</f>
        <v>5734843</v>
      </c>
      <c r="J14" s="43"/>
    </row>
    <row r="15" spans="1:11" ht="36" customHeight="1" x14ac:dyDescent="0.2">
      <c r="A15" s="5"/>
      <c r="B15" s="5"/>
      <c r="C15" s="5"/>
      <c r="D15" s="28"/>
      <c r="E15" s="6" t="s">
        <v>151</v>
      </c>
      <c r="F15" s="12">
        <v>2025</v>
      </c>
      <c r="G15" s="10">
        <v>19116143</v>
      </c>
      <c r="H15" s="41"/>
      <c r="I15" s="42">
        <v>5734843</v>
      </c>
      <c r="J15" s="43">
        <v>100</v>
      </c>
    </row>
    <row r="16" spans="1:11" ht="72" customHeight="1" x14ac:dyDescent="0.2">
      <c r="A16" s="39" t="s">
        <v>128</v>
      </c>
      <c r="B16" s="39" t="s">
        <v>129</v>
      </c>
      <c r="C16" s="39" t="s">
        <v>32</v>
      </c>
      <c r="D16" s="40" t="s">
        <v>150</v>
      </c>
      <c r="E16" s="6"/>
      <c r="F16" s="12"/>
      <c r="G16" s="10"/>
      <c r="H16" s="41"/>
      <c r="I16" s="59">
        <f>I17</f>
        <v>13381300</v>
      </c>
      <c r="J16" s="43"/>
    </row>
    <row r="17" spans="1:10" ht="36" customHeight="1" x14ac:dyDescent="0.2">
      <c r="A17" s="5"/>
      <c r="B17" s="5"/>
      <c r="C17" s="5"/>
      <c r="D17" s="28"/>
      <c r="E17" s="6" t="s">
        <v>151</v>
      </c>
      <c r="F17" s="12">
        <v>2025</v>
      </c>
      <c r="G17" s="10">
        <f>13381300+5734843</f>
        <v>19116143</v>
      </c>
      <c r="H17" s="41"/>
      <c r="I17" s="42">
        <v>13381300</v>
      </c>
      <c r="J17" s="43">
        <v>100</v>
      </c>
    </row>
    <row r="18" spans="1:10" ht="108.75" customHeight="1" x14ac:dyDescent="0.2">
      <c r="A18" s="39" t="s">
        <v>212</v>
      </c>
      <c r="B18" s="39" t="s">
        <v>213</v>
      </c>
      <c r="C18" s="39" t="s">
        <v>32</v>
      </c>
      <c r="D18" s="28" t="s">
        <v>214</v>
      </c>
      <c r="E18" s="6"/>
      <c r="F18" s="12"/>
      <c r="G18" s="10"/>
      <c r="H18" s="41"/>
      <c r="I18" s="59">
        <f>I19</f>
        <v>8116430</v>
      </c>
      <c r="J18" s="43"/>
    </row>
    <row r="19" spans="1:10" ht="57.75" customHeight="1" x14ac:dyDescent="0.2">
      <c r="A19" s="5"/>
      <c r="B19" s="5"/>
      <c r="C19" s="5"/>
      <c r="D19" s="28"/>
      <c r="E19" s="6" t="s">
        <v>215</v>
      </c>
      <c r="F19" s="44">
        <v>2025</v>
      </c>
      <c r="G19" s="10">
        <v>8116430</v>
      </c>
      <c r="H19" s="41"/>
      <c r="I19" s="42">
        <v>8116430</v>
      </c>
      <c r="J19" s="43">
        <v>100</v>
      </c>
    </row>
    <row r="20" spans="1:10" ht="75" x14ac:dyDescent="0.2">
      <c r="A20" s="39" t="s">
        <v>144</v>
      </c>
      <c r="B20" s="39" t="s">
        <v>145</v>
      </c>
      <c r="C20" s="39" t="s">
        <v>32</v>
      </c>
      <c r="D20" s="28" t="s">
        <v>146</v>
      </c>
      <c r="E20" s="6"/>
      <c r="F20" s="12"/>
      <c r="G20" s="10"/>
      <c r="H20" s="41"/>
      <c r="I20" s="59">
        <f>I21</f>
        <v>1080000</v>
      </c>
      <c r="J20" s="43"/>
    </row>
    <row r="21" spans="1:10" ht="36" customHeight="1" x14ac:dyDescent="0.2">
      <c r="A21" s="5"/>
      <c r="B21" s="5"/>
      <c r="C21" s="5"/>
      <c r="D21" s="28"/>
      <c r="E21" s="6" t="s">
        <v>132</v>
      </c>
      <c r="F21" s="44">
        <v>2025</v>
      </c>
      <c r="G21" s="10">
        <v>102812000</v>
      </c>
      <c r="H21" s="41"/>
      <c r="I21" s="42">
        <v>1080000</v>
      </c>
      <c r="J21" s="43">
        <v>100</v>
      </c>
    </row>
    <row r="22" spans="1:10" ht="68.25" customHeight="1" x14ac:dyDescent="0.2">
      <c r="A22" s="39" t="s">
        <v>138</v>
      </c>
      <c r="B22" s="39" t="s">
        <v>130</v>
      </c>
      <c r="C22" s="39" t="s">
        <v>32</v>
      </c>
      <c r="D22" s="40" t="s">
        <v>131</v>
      </c>
      <c r="E22" s="6"/>
      <c r="F22" s="12"/>
      <c r="G22" s="10"/>
      <c r="H22" s="41"/>
      <c r="I22" s="59">
        <f>I23</f>
        <v>101732000</v>
      </c>
      <c r="J22" s="43"/>
    </row>
    <row r="23" spans="1:10" ht="36" customHeight="1" x14ac:dyDescent="0.2">
      <c r="A23" s="5"/>
      <c r="B23" s="5"/>
      <c r="C23" s="5"/>
      <c r="D23" s="28"/>
      <c r="E23" s="6" t="s">
        <v>132</v>
      </c>
      <c r="F23" s="44">
        <v>2025</v>
      </c>
      <c r="G23" s="41">
        <f>101732000+1080000</f>
        <v>102812000</v>
      </c>
      <c r="H23" s="42"/>
      <c r="I23" s="42">
        <v>101732000</v>
      </c>
      <c r="J23" s="43">
        <v>100</v>
      </c>
    </row>
    <row r="24" spans="1:10" ht="90" x14ac:dyDescent="0.2">
      <c r="A24" s="39" t="s">
        <v>152</v>
      </c>
      <c r="B24" s="39" t="s">
        <v>153</v>
      </c>
      <c r="C24" s="39" t="s">
        <v>32</v>
      </c>
      <c r="D24" s="40" t="s">
        <v>154</v>
      </c>
      <c r="E24" s="6"/>
      <c r="F24" s="12"/>
      <c r="G24" s="10"/>
      <c r="H24" s="41"/>
      <c r="I24" s="59">
        <f>I25</f>
        <v>282092</v>
      </c>
      <c r="J24" s="43"/>
    </row>
    <row r="25" spans="1:10" ht="36" customHeight="1" x14ac:dyDescent="0.2">
      <c r="A25" s="5"/>
      <c r="B25" s="5"/>
      <c r="C25" s="5"/>
      <c r="D25" s="28"/>
      <c r="E25" s="6" t="s">
        <v>137</v>
      </c>
      <c r="F25" s="44">
        <v>2025</v>
      </c>
      <c r="G25" s="41">
        <v>940305.77</v>
      </c>
      <c r="H25" s="42"/>
      <c r="I25" s="42">
        <v>282092</v>
      </c>
      <c r="J25" s="43">
        <v>100</v>
      </c>
    </row>
    <row r="26" spans="1:10" ht="84.75" customHeight="1" x14ac:dyDescent="0.2">
      <c r="A26" s="39" t="s">
        <v>133</v>
      </c>
      <c r="B26" s="39" t="s">
        <v>134</v>
      </c>
      <c r="C26" s="39" t="s">
        <v>32</v>
      </c>
      <c r="D26" s="40" t="s">
        <v>135</v>
      </c>
      <c r="E26" s="6"/>
      <c r="F26" s="12"/>
      <c r="G26" s="10"/>
      <c r="H26" s="41"/>
      <c r="I26" s="59">
        <f>I27+I28</f>
        <v>661426.37</v>
      </c>
      <c r="J26" s="43"/>
    </row>
    <row r="27" spans="1:10" ht="36" customHeight="1" x14ac:dyDescent="0.2">
      <c r="A27" s="5"/>
      <c r="B27" s="5"/>
      <c r="C27" s="5"/>
      <c r="D27" s="28"/>
      <c r="E27" s="6" t="s">
        <v>136</v>
      </c>
      <c r="F27" s="44">
        <v>2025</v>
      </c>
      <c r="G27" s="41">
        <v>3212.6</v>
      </c>
      <c r="H27" s="42"/>
      <c r="I27" s="42">
        <v>3212.6</v>
      </c>
      <c r="J27" s="43">
        <v>100</v>
      </c>
    </row>
    <row r="28" spans="1:10" ht="36" customHeight="1" x14ac:dyDescent="0.2">
      <c r="A28" s="5"/>
      <c r="B28" s="5"/>
      <c r="C28" s="5"/>
      <c r="D28" s="28"/>
      <c r="E28" s="6" t="s">
        <v>137</v>
      </c>
      <c r="F28" s="44">
        <v>2025</v>
      </c>
      <c r="G28" s="41">
        <v>940305.77</v>
      </c>
      <c r="H28" s="42"/>
      <c r="I28" s="42">
        <v>658213.77</v>
      </c>
      <c r="J28" s="43">
        <v>100</v>
      </c>
    </row>
    <row r="29" spans="1:10" ht="36" customHeight="1" x14ac:dyDescent="0.2">
      <c r="A29" s="39" t="s">
        <v>206</v>
      </c>
      <c r="B29" s="39" t="s">
        <v>31</v>
      </c>
      <c r="C29" s="39" t="s">
        <v>32</v>
      </c>
      <c r="D29" s="40" t="s">
        <v>207</v>
      </c>
      <c r="E29" s="6"/>
      <c r="F29" s="12"/>
      <c r="G29" s="10"/>
      <c r="H29" s="41"/>
      <c r="I29" s="59">
        <f>I30</f>
        <v>35045000</v>
      </c>
      <c r="J29" s="43"/>
    </row>
    <row r="30" spans="1:10" ht="36" customHeight="1" x14ac:dyDescent="0.2">
      <c r="A30" s="5"/>
      <c r="B30" s="5"/>
      <c r="C30" s="5"/>
      <c r="D30" s="28"/>
      <c r="E30" s="6" t="s">
        <v>216</v>
      </c>
      <c r="F30" s="44">
        <v>2025</v>
      </c>
      <c r="G30" s="41">
        <v>40539500</v>
      </c>
      <c r="H30" s="42"/>
      <c r="I30" s="42">
        <v>35045000</v>
      </c>
      <c r="J30" s="43">
        <v>100</v>
      </c>
    </row>
    <row r="31" spans="1:10" ht="39.950000000000003" customHeight="1" x14ac:dyDescent="0.2">
      <c r="A31" s="31" t="s">
        <v>69</v>
      </c>
      <c r="B31" s="31"/>
      <c r="C31" s="31"/>
      <c r="D31" s="32" t="s">
        <v>70</v>
      </c>
      <c r="E31" s="7"/>
      <c r="F31" s="7"/>
      <c r="G31" s="8"/>
      <c r="H31" s="8"/>
      <c r="I31" s="33">
        <f>I32</f>
        <v>108021017</v>
      </c>
      <c r="J31" s="34"/>
    </row>
    <row r="32" spans="1:10" ht="39.950000000000003" customHeight="1" x14ac:dyDescent="0.2">
      <c r="A32" s="35" t="s">
        <v>71</v>
      </c>
      <c r="B32" s="31"/>
      <c r="C32" s="35"/>
      <c r="D32" s="36" t="s">
        <v>72</v>
      </c>
      <c r="E32" s="7"/>
      <c r="F32" s="7"/>
      <c r="G32" s="9"/>
      <c r="H32" s="9"/>
      <c r="I32" s="37">
        <f>I35+I37+I33</f>
        <v>108021017</v>
      </c>
      <c r="J32" s="38"/>
    </row>
    <row r="33" spans="1:10" ht="39.950000000000003" customHeight="1" x14ac:dyDescent="0.2">
      <c r="A33" s="66" t="s">
        <v>199</v>
      </c>
      <c r="B33" s="66" t="s">
        <v>200</v>
      </c>
      <c r="C33" s="66" t="s">
        <v>201</v>
      </c>
      <c r="D33" s="14" t="s">
        <v>76</v>
      </c>
      <c r="E33" s="67"/>
      <c r="F33" s="44"/>
      <c r="G33" s="41"/>
      <c r="H33" s="41"/>
      <c r="I33" s="59">
        <f>I34</f>
        <v>96011017</v>
      </c>
      <c r="J33" s="43"/>
    </row>
    <row r="34" spans="1:10" ht="39.950000000000003" customHeight="1" x14ac:dyDescent="0.2">
      <c r="A34" s="66"/>
      <c r="B34" s="66"/>
      <c r="C34" s="66"/>
      <c r="D34" s="14"/>
      <c r="E34" s="67" t="s">
        <v>96</v>
      </c>
      <c r="F34" s="17">
        <v>2025</v>
      </c>
      <c r="G34" s="41">
        <v>96011017</v>
      </c>
      <c r="H34" s="41"/>
      <c r="I34" s="42">
        <v>96011017</v>
      </c>
      <c r="J34" s="43">
        <v>100</v>
      </c>
    </row>
    <row r="35" spans="1:10" ht="36" customHeight="1" x14ac:dyDescent="0.2">
      <c r="A35" s="66" t="s">
        <v>73</v>
      </c>
      <c r="B35" s="66" t="s">
        <v>74</v>
      </c>
      <c r="C35" s="66" t="s">
        <v>75</v>
      </c>
      <c r="D35" s="14" t="s">
        <v>76</v>
      </c>
      <c r="E35" s="67"/>
      <c r="F35" s="44"/>
      <c r="G35" s="41"/>
      <c r="H35" s="41"/>
      <c r="I35" s="59">
        <f>I36</f>
        <v>8810000</v>
      </c>
      <c r="J35" s="43"/>
    </row>
    <row r="36" spans="1:10" ht="36" customHeight="1" x14ac:dyDescent="0.2">
      <c r="A36" s="66"/>
      <c r="B36" s="66"/>
      <c r="C36" s="66"/>
      <c r="D36" s="14"/>
      <c r="E36" s="67" t="s">
        <v>96</v>
      </c>
      <c r="F36" s="17">
        <v>2025</v>
      </c>
      <c r="G36" s="41">
        <v>8810000</v>
      </c>
      <c r="H36" s="41"/>
      <c r="I36" s="42">
        <v>8810000</v>
      </c>
      <c r="J36" s="43">
        <v>100</v>
      </c>
    </row>
    <row r="37" spans="1:10" ht="36" customHeight="1" x14ac:dyDescent="0.2">
      <c r="A37" s="5" t="s">
        <v>77</v>
      </c>
      <c r="B37" s="5" t="s">
        <v>78</v>
      </c>
      <c r="C37" s="5" t="s">
        <v>38</v>
      </c>
      <c r="D37" s="28" t="s">
        <v>97</v>
      </c>
      <c r="E37" s="6"/>
      <c r="F37" s="13"/>
      <c r="G37" s="10"/>
      <c r="H37" s="10"/>
      <c r="I37" s="37">
        <f>I38</f>
        <v>3200000</v>
      </c>
      <c r="J37" s="11"/>
    </row>
    <row r="38" spans="1:10" ht="36" customHeight="1" x14ac:dyDescent="0.2">
      <c r="A38" s="5"/>
      <c r="B38" s="5"/>
      <c r="C38" s="5"/>
      <c r="D38" s="28"/>
      <c r="E38" s="6" t="s">
        <v>96</v>
      </c>
      <c r="F38" s="12">
        <v>2025</v>
      </c>
      <c r="G38" s="10">
        <f>100000000-68000000-28800000</f>
        <v>3200000</v>
      </c>
      <c r="H38" s="41"/>
      <c r="I38" s="42">
        <f>100000000-68000000-28800000</f>
        <v>3200000</v>
      </c>
      <c r="J38" s="43">
        <v>100</v>
      </c>
    </row>
    <row r="39" spans="1:10" ht="39.950000000000003" customHeight="1" x14ac:dyDescent="0.2">
      <c r="A39" s="31" t="s">
        <v>155</v>
      </c>
      <c r="B39" s="31"/>
      <c r="C39" s="31"/>
      <c r="D39" s="32" t="s">
        <v>156</v>
      </c>
      <c r="E39" s="7"/>
      <c r="F39" s="7"/>
      <c r="G39" s="8"/>
      <c r="H39" s="8"/>
      <c r="I39" s="33">
        <f>I40</f>
        <v>7373200</v>
      </c>
      <c r="J39" s="34"/>
    </row>
    <row r="40" spans="1:10" ht="39.950000000000003" customHeight="1" x14ac:dyDescent="0.2">
      <c r="A40" s="35" t="s">
        <v>157</v>
      </c>
      <c r="B40" s="31"/>
      <c r="C40" s="35"/>
      <c r="D40" s="36" t="s">
        <v>156</v>
      </c>
      <c r="E40" s="7"/>
      <c r="F40" s="7"/>
      <c r="G40" s="9"/>
      <c r="H40" s="9"/>
      <c r="I40" s="37">
        <f>I41+I43</f>
        <v>7373200</v>
      </c>
      <c r="J40" s="38"/>
    </row>
    <row r="41" spans="1:10" ht="86.25" customHeight="1" x14ac:dyDescent="0.2">
      <c r="A41" s="5" t="s">
        <v>158</v>
      </c>
      <c r="B41" s="5" t="s">
        <v>159</v>
      </c>
      <c r="C41" s="5" t="s">
        <v>160</v>
      </c>
      <c r="D41" s="28" t="s">
        <v>161</v>
      </c>
      <c r="E41" s="6"/>
      <c r="F41" s="13"/>
      <c r="G41" s="10"/>
      <c r="H41" s="10"/>
      <c r="I41" s="37">
        <f>I42</f>
        <v>35000</v>
      </c>
      <c r="J41" s="11"/>
    </row>
    <row r="42" spans="1:10" ht="33.75" customHeight="1" x14ac:dyDescent="0.2">
      <c r="A42" s="5"/>
      <c r="B42" s="5"/>
      <c r="C42" s="5"/>
      <c r="D42" s="28"/>
      <c r="E42" s="6" t="s">
        <v>93</v>
      </c>
      <c r="F42" s="12">
        <v>2025</v>
      </c>
      <c r="G42" s="10">
        <v>35000</v>
      </c>
      <c r="H42" s="41"/>
      <c r="I42" s="42">
        <v>35000</v>
      </c>
      <c r="J42" s="43">
        <v>100</v>
      </c>
    </row>
    <row r="43" spans="1:10" ht="22.5" customHeight="1" x14ac:dyDescent="0.2">
      <c r="A43" s="5" t="s">
        <v>162</v>
      </c>
      <c r="B43" s="5" t="s">
        <v>163</v>
      </c>
      <c r="C43" s="5" t="s">
        <v>92</v>
      </c>
      <c r="D43" s="28" t="s">
        <v>164</v>
      </c>
      <c r="E43" s="6"/>
      <c r="F43" s="13"/>
      <c r="G43" s="10"/>
      <c r="H43" s="10"/>
      <c r="I43" s="37">
        <f>I44+I45+I46+I47+I48</f>
        <v>7338200</v>
      </c>
      <c r="J43" s="11"/>
    </row>
    <row r="44" spans="1:10" ht="60.75" customHeight="1" x14ac:dyDescent="0.2">
      <c r="A44" s="5"/>
      <c r="B44" s="5"/>
      <c r="C44" s="5"/>
      <c r="D44" s="28"/>
      <c r="E44" s="6" t="s">
        <v>165</v>
      </c>
      <c r="F44" s="12" t="s">
        <v>140</v>
      </c>
      <c r="G44" s="10">
        <v>885408</v>
      </c>
      <c r="H44" s="41">
        <v>265408</v>
      </c>
      <c r="I44" s="42">
        <v>620000</v>
      </c>
      <c r="J44" s="43">
        <v>100</v>
      </c>
    </row>
    <row r="45" spans="1:10" ht="73.5" customHeight="1" x14ac:dyDescent="0.2">
      <c r="A45" s="5"/>
      <c r="B45" s="5"/>
      <c r="C45" s="5"/>
      <c r="D45" s="28"/>
      <c r="E45" s="6" t="s">
        <v>166</v>
      </c>
      <c r="F45" s="12" t="s">
        <v>140</v>
      </c>
      <c r="G45" s="10">
        <v>1577630</v>
      </c>
      <c r="H45" s="41">
        <v>128000</v>
      </c>
      <c r="I45" s="42">
        <v>1449630</v>
      </c>
      <c r="J45" s="43">
        <v>100</v>
      </c>
    </row>
    <row r="46" spans="1:10" ht="51" customHeight="1" x14ac:dyDescent="0.2">
      <c r="A46" s="5"/>
      <c r="B46" s="5"/>
      <c r="C46" s="5"/>
      <c r="D46" s="28"/>
      <c r="E46" s="6" t="s">
        <v>167</v>
      </c>
      <c r="F46" s="12" t="s">
        <v>140</v>
      </c>
      <c r="G46" s="10">
        <v>990100</v>
      </c>
      <c r="H46" s="41">
        <v>120100</v>
      </c>
      <c r="I46" s="42">
        <v>870000</v>
      </c>
      <c r="J46" s="43">
        <v>100</v>
      </c>
    </row>
    <row r="47" spans="1:10" ht="66" customHeight="1" x14ac:dyDescent="0.2">
      <c r="A47" s="5"/>
      <c r="B47" s="5"/>
      <c r="C47" s="5"/>
      <c r="D47" s="28"/>
      <c r="E47" s="6" t="s">
        <v>204</v>
      </c>
      <c r="F47" s="12" t="s">
        <v>140</v>
      </c>
      <c r="G47" s="10">
        <v>2991947</v>
      </c>
      <c r="H47" s="41">
        <v>1193377</v>
      </c>
      <c r="I47" s="42">
        <v>1798570</v>
      </c>
      <c r="J47" s="43">
        <v>100</v>
      </c>
    </row>
    <row r="48" spans="1:10" ht="52.5" customHeight="1" x14ac:dyDescent="0.2">
      <c r="A48" s="5"/>
      <c r="B48" s="5"/>
      <c r="C48" s="5"/>
      <c r="D48" s="28"/>
      <c r="E48" s="6" t="s">
        <v>205</v>
      </c>
      <c r="F48" s="12">
        <v>2025</v>
      </c>
      <c r="G48" s="10">
        <v>2600000</v>
      </c>
      <c r="H48" s="41"/>
      <c r="I48" s="42">
        <v>2600000</v>
      </c>
      <c r="J48" s="43">
        <v>100</v>
      </c>
    </row>
    <row r="49" spans="1:10" s="82" customFormat="1" ht="42.75" x14ac:dyDescent="0.2">
      <c r="A49" s="31" t="s">
        <v>79</v>
      </c>
      <c r="B49" s="31"/>
      <c r="C49" s="31"/>
      <c r="D49" s="32" t="s">
        <v>80</v>
      </c>
      <c r="E49" s="7"/>
      <c r="F49" s="7"/>
      <c r="G49" s="8"/>
      <c r="H49" s="8"/>
      <c r="I49" s="33">
        <f>I50</f>
        <v>1566200</v>
      </c>
      <c r="J49" s="34"/>
    </row>
    <row r="50" spans="1:10" s="82" customFormat="1" ht="39.950000000000003" customHeight="1" x14ac:dyDescent="0.2">
      <c r="A50" s="35" t="s">
        <v>81</v>
      </c>
      <c r="B50" s="31"/>
      <c r="C50" s="35"/>
      <c r="D50" s="36" t="s">
        <v>80</v>
      </c>
      <c r="E50" s="7"/>
      <c r="F50" s="7"/>
      <c r="G50" s="9"/>
      <c r="H50" s="9"/>
      <c r="I50" s="37">
        <f>I53+I51</f>
        <v>1566200</v>
      </c>
      <c r="J50" s="38"/>
    </row>
    <row r="51" spans="1:10" ht="35.25" customHeight="1" x14ac:dyDescent="0.2">
      <c r="A51" s="5" t="s">
        <v>175</v>
      </c>
      <c r="B51" s="5" t="s">
        <v>177</v>
      </c>
      <c r="C51" s="5" t="s">
        <v>178</v>
      </c>
      <c r="D51" s="28" t="s">
        <v>176</v>
      </c>
      <c r="E51" s="6"/>
      <c r="F51" s="13"/>
      <c r="G51" s="10"/>
      <c r="H51" s="10"/>
      <c r="I51" s="37">
        <f>I52</f>
        <v>66200</v>
      </c>
      <c r="J51" s="11"/>
    </row>
    <row r="52" spans="1:10" s="82" customFormat="1" ht="42.75" customHeight="1" x14ac:dyDescent="0.2">
      <c r="A52" s="35"/>
      <c r="B52" s="31"/>
      <c r="C52" s="35"/>
      <c r="D52" s="36"/>
      <c r="E52" s="6" t="s">
        <v>179</v>
      </c>
      <c r="F52" s="12">
        <v>2025</v>
      </c>
      <c r="G52" s="10">
        <v>66200</v>
      </c>
      <c r="H52" s="41"/>
      <c r="I52" s="42">
        <v>66200</v>
      </c>
      <c r="J52" s="43">
        <v>100</v>
      </c>
    </row>
    <row r="53" spans="1:10" ht="35.25" customHeight="1" x14ac:dyDescent="0.2">
      <c r="A53" s="5" t="s">
        <v>82</v>
      </c>
      <c r="B53" s="5" t="s">
        <v>83</v>
      </c>
      <c r="C53" s="5" t="s">
        <v>84</v>
      </c>
      <c r="D53" s="28" t="s">
        <v>85</v>
      </c>
      <c r="E53" s="6"/>
      <c r="F53" s="13"/>
      <c r="G53" s="10"/>
      <c r="H53" s="10"/>
      <c r="I53" s="37">
        <f>I54</f>
        <v>1500000</v>
      </c>
      <c r="J53" s="11"/>
    </row>
    <row r="54" spans="1:10" ht="45" x14ac:dyDescent="0.2">
      <c r="A54" s="5"/>
      <c r="B54" s="5"/>
      <c r="C54" s="5"/>
      <c r="D54" s="28"/>
      <c r="E54" s="6" t="s">
        <v>86</v>
      </c>
      <c r="F54" s="12">
        <v>2025</v>
      </c>
      <c r="G54" s="10">
        <v>1500000</v>
      </c>
      <c r="H54" s="41"/>
      <c r="I54" s="42">
        <v>1500000</v>
      </c>
      <c r="J54" s="43">
        <v>100</v>
      </c>
    </row>
    <row r="55" spans="1:10" s="82" customFormat="1" ht="59.25" customHeight="1" x14ac:dyDescent="0.2">
      <c r="A55" s="20" t="s">
        <v>16</v>
      </c>
      <c r="B55" s="20"/>
      <c r="C55" s="20"/>
      <c r="D55" s="21" t="s">
        <v>17</v>
      </c>
      <c r="E55" s="45"/>
      <c r="F55" s="45"/>
      <c r="G55" s="46"/>
      <c r="H55" s="46"/>
      <c r="I55" s="33">
        <f>I56</f>
        <v>172748548.31</v>
      </c>
      <c r="J55" s="47"/>
    </row>
    <row r="56" spans="1:10" s="82" customFormat="1" ht="55.5" customHeight="1" x14ac:dyDescent="0.2">
      <c r="A56" s="22" t="s">
        <v>18</v>
      </c>
      <c r="B56" s="20"/>
      <c r="C56" s="22"/>
      <c r="D56" s="23" t="s">
        <v>17</v>
      </c>
      <c r="E56" s="45"/>
      <c r="F56" s="45"/>
      <c r="G56" s="48"/>
      <c r="H56" s="48"/>
      <c r="I56" s="37">
        <f>I63+I65+I57+I60</f>
        <v>172748548.31</v>
      </c>
      <c r="J56" s="49"/>
    </row>
    <row r="57" spans="1:10" s="82" customFormat="1" ht="41.25" customHeight="1" x14ac:dyDescent="0.2">
      <c r="A57" s="60" t="s">
        <v>190</v>
      </c>
      <c r="B57" s="60" t="s">
        <v>191</v>
      </c>
      <c r="C57" s="50" t="s">
        <v>192</v>
      </c>
      <c r="D57" s="61" t="s">
        <v>193</v>
      </c>
      <c r="E57" s="6"/>
      <c r="F57" s="13"/>
      <c r="G57" s="10"/>
      <c r="H57" s="10"/>
      <c r="I57" s="37">
        <f>I59</f>
        <v>85788</v>
      </c>
      <c r="J57" s="49"/>
    </row>
    <row r="58" spans="1:10" s="82" customFormat="1" ht="15" x14ac:dyDescent="0.2">
      <c r="A58" s="20"/>
      <c r="B58" s="20"/>
      <c r="C58" s="20"/>
      <c r="D58" s="21"/>
      <c r="E58" s="62" t="s">
        <v>33</v>
      </c>
      <c r="F58" s="63"/>
      <c r="G58" s="64"/>
      <c r="H58" s="64"/>
      <c r="I58" s="65"/>
      <c r="J58" s="49"/>
    </row>
    <row r="59" spans="1:10" s="82" customFormat="1" ht="30" x14ac:dyDescent="0.2">
      <c r="A59" s="22"/>
      <c r="B59" s="20"/>
      <c r="C59" s="22"/>
      <c r="D59" s="23"/>
      <c r="E59" s="61" t="s">
        <v>194</v>
      </c>
      <c r="F59" s="13" t="s">
        <v>198</v>
      </c>
      <c r="G59" s="10">
        <v>94753727.620000005</v>
      </c>
      <c r="H59" s="10">
        <v>93700321.799999997</v>
      </c>
      <c r="I59" s="50">
        <v>85788</v>
      </c>
      <c r="J59" s="11">
        <v>100</v>
      </c>
    </row>
    <row r="60" spans="1:10" s="82" customFormat="1" ht="57.75" customHeight="1" x14ac:dyDescent="0.2">
      <c r="A60" s="60" t="s">
        <v>195</v>
      </c>
      <c r="B60" s="60" t="s">
        <v>196</v>
      </c>
      <c r="C60" s="50" t="s">
        <v>192</v>
      </c>
      <c r="D60" s="61" t="s">
        <v>197</v>
      </c>
      <c r="E60" s="6"/>
      <c r="F60" s="13"/>
      <c r="G60" s="10"/>
      <c r="H60" s="10"/>
      <c r="I60" s="37">
        <f>I62</f>
        <v>514360.31</v>
      </c>
      <c r="J60" s="49"/>
    </row>
    <row r="61" spans="1:10" s="82" customFormat="1" ht="15" x14ac:dyDescent="0.2">
      <c r="A61" s="20"/>
      <c r="B61" s="20"/>
      <c r="C61" s="20"/>
      <c r="D61" s="21"/>
      <c r="E61" s="62" t="s">
        <v>33</v>
      </c>
      <c r="F61" s="63"/>
      <c r="G61" s="64"/>
      <c r="H61" s="64"/>
      <c r="I61" s="65"/>
      <c r="J61" s="49"/>
    </row>
    <row r="62" spans="1:10" s="82" customFormat="1" ht="30" x14ac:dyDescent="0.2">
      <c r="A62" s="22"/>
      <c r="B62" s="20"/>
      <c r="C62" s="22"/>
      <c r="D62" s="23"/>
      <c r="E62" s="61" t="s">
        <v>194</v>
      </c>
      <c r="F62" s="13" t="s">
        <v>198</v>
      </c>
      <c r="G62" s="10">
        <v>94753727.620000005</v>
      </c>
      <c r="H62" s="10">
        <v>93700321.799999997</v>
      </c>
      <c r="I62" s="50">
        <v>514360.31</v>
      </c>
      <c r="J62" s="11">
        <v>100</v>
      </c>
    </row>
    <row r="63" spans="1:10" s="82" customFormat="1" ht="30" customHeight="1" x14ac:dyDescent="0.2">
      <c r="A63" s="5" t="s">
        <v>139</v>
      </c>
      <c r="B63" s="5" t="s">
        <v>20</v>
      </c>
      <c r="C63" s="5" t="s">
        <v>21</v>
      </c>
      <c r="D63" s="28" t="s">
        <v>22</v>
      </c>
      <c r="E63" s="6"/>
      <c r="F63" s="13"/>
      <c r="G63" s="10"/>
      <c r="H63" s="10"/>
      <c r="I63" s="37">
        <f>I64</f>
        <v>152148400</v>
      </c>
      <c r="J63" s="11"/>
    </row>
    <row r="64" spans="1:10" s="82" customFormat="1" ht="51.75" customHeight="1" x14ac:dyDescent="0.2">
      <c r="A64" s="5"/>
      <c r="B64" s="5"/>
      <c r="C64" s="5"/>
      <c r="D64" s="28"/>
      <c r="E64" s="6" t="s">
        <v>45</v>
      </c>
      <c r="F64" s="12">
        <v>2025</v>
      </c>
      <c r="G64" s="10">
        <v>152148400</v>
      </c>
      <c r="H64" s="10"/>
      <c r="I64" s="50">
        <v>152148400</v>
      </c>
      <c r="J64" s="11">
        <v>100</v>
      </c>
    </row>
    <row r="65" spans="1:10" ht="30" x14ac:dyDescent="0.2">
      <c r="A65" s="5" t="s">
        <v>57</v>
      </c>
      <c r="B65" s="5" t="s">
        <v>58</v>
      </c>
      <c r="C65" s="5" t="s">
        <v>27</v>
      </c>
      <c r="D65" s="28" t="s">
        <v>59</v>
      </c>
      <c r="E65" s="6"/>
      <c r="F65" s="13"/>
      <c r="G65" s="10"/>
      <c r="H65" s="10"/>
      <c r="I65" s="37">
        <f>I67</f>
        <v>20000000</v>
      </c>
      <c r="J65" s="11"/>
    </row>
    <row r="66" spans="1:10" ht="15" x14ac:dyDescent="0.2">
      <c r="A66" s="5"/>
      <c r="B66" s="5"/>
      <c r="C66" s="5"/>
      <c r="D66" s="28"/>
      <c r="E66" s="29" t="s">
        <v>60</v>
      </c>
      <c r="F66" s="30"/>
      <c r="G66" s="10"/>
      <c r="H66" s="10"/>
      <c r="I66" s="50"/>
      <c r="J66" s="11"/>
    </row>
    <row r="67" spans="1:10" ht="45" x14ac:dyDescent="0.2">
      <c r="A67" s="5"/>
      <c r="B67" s="5"/>
      <c r="C67" s="5"/>
      <c r="D67" s="28"/>
      <c r="E67" s="6" t="s">
        <v>61</v>
      </c>
      <c r="F67" s="12">
        <v>2025</v>
      </c>
      <c r="G67" s="10">
        <v>140489364</v>
      </c>
      <c r="H67" s="10">
        <v>1499999</v>
      </c>
      <c r="I67" s="50">
        <v>20000000</v>
      </c>
      <c r="J67" s="11">
        <v>25</v>
      </c>
    </row>
    <row r="68" spans="1:10" s="82" customFormat="1" ht="48.75" customHeight="1" x14ac:dyDescent="0.2">
      <c r="A68" s="20" t="s">
        <v>13</v>
      </c>
      <c r="B68" s="20"/>
      <c r="C68" s="20"/>
      <c r="D68" s="21" t="s">
        <v>14</v>
      </c>
      <c r="E68" s="45"/>
      <c r="F68" s="45"/>
      <c r="G68" s="46"/>
      <c r="H68" s="46"/>
      <c r="I68" s="33">
        <f>I69</f>
        <v>1044627533</v>
      </c>
      <c r="J68" s="47"/>
    </row>
    <row r="69" spans="1:10" s="82" customFormat="1" ht="47.25" customHeight="1" x14ac:dyDescent="0.2">
      <c r="A69" s="22" t="s">
        <v>15</v>
      </c>
      <c r="B69" s="20"/>
      <c r="C69" s="22"/>
      <c r="D69" s="23" t="s">
        <v>14</v>
      </c>
      <c r="E69" s="45"/>
      <c r="F69" s="45"/>
      <c r="G69" s="48"/>
      <c r="H69" s="48"/>
      <c r="I69" s="37">
        <f>I70+I87+I104+I109+I112+I115</f>
        <v>1044627533</v>
      </c>
      <c r="J69" s="49"/>
    </row>
    <row r="70" spans="1:10" ht="30.75" customHeight="1" x14ac:dyDescent="0.2">
      <c r="A70" s="5" t="s">
        <v>30</v>
      </c>
      <c r="B70" s="5" t="s">
        <v>31</v>
      </c>
      <c r="C70" s="5" t="s">
        <v>32</v>
      </c>
      <c r="D70" s="14" t="s">
        <v>99</v>
      </c>
      <c r="E70" s="6"/>
      <c r="F70" s="13"/>
      <c r="G70" s="10"/>
      <c r="H70" s="10"/>
      <c r="I70" s="37">
        <f>I72+I74+I75+I76+I77+I78+I79+I81+I82+I84+I86</f>
        <v>191083278</v>
      </c>
      <c r="J70" s="11"/>
    </row>
    <row r="71" spans="1:10" ht="21" customHeight="1" x14ac:dyDescent="0.2">
      <c r="A71" s="5"/>
      <c r="B71" s="5"/>
      <c r="C71" s="5"/>
      <c r="D71" s="14"/>
      <c r="E71" s="24" t="s">
        <v>40</v>
      </c>
      <c r="F71" s="13"/>
      <c r="G71" s="10"/>
      <c r="H71" s="10"/>
      <c r="I71" s="37"/>
      <c r="J71" s="11"/>
    </row>
    <row r="72" spans="1:10" ht="66" customHeight="1" x14ac:dyDescent="0.2">
      <c r="A72" s="5"/>
      <c r="B72" s="5"/>
      <c r="C72" s="5"/>
      <c r="D72" s="14"/>
      <c r="E72" s="6" t="s">
        <v>170</v>
      </c>
      <c r="F72" s="12" t="s">
        <v>49</v>
      </c>
      <c r="G72" s="10">
        <v>81275475</v>
      </c>
      <c r="H72" s="10">
        <v>813571</v>
      </c>
      <c r="I72" s="50">
        <v>37673913</v>
      </c>
      <c r="J72" s="11">
        <v>47.354363662593173</v>
      </c>
    </row>
    <row r="73" spans="1:10" s="82" customFormat="1" ht="15" x14ac:dyDescent="0.2">
      <c r="A73" s="35"/>
      <c r="B73" s="31"/>
      <c r="C73" s="35"/>
      <c r="D73" s="36"/>
      <c r="E73" s="24" t="s">
        <v>33</v>
      </c>
      <c r="F73" s="7"/>
      <c r="G73" s="9"/>
      <c r="H73" s="9"/>
      <c r="I73" s="37"/>
      <c r="J73" s="38"/>
    </row>
    <row r="74" spans="1:10" s="82" customFormat="1" ht="87" customHeight="1" x14ac:dyDescent="0.2">
      <c r="A74" s="35"/>
      <c r="B74" s="31"/>
      <c r="C74" s="35"/>
      <c r="D74" s="36"/>
      <c r="E74" s="6" t="s">
        <v>184</v>
      </c>
      <c r="F74" s="12" t="s">
        <v>104</v>
      </c>
      <c r="G74" s="10">
        <v>1358772</v>
      </c>
      <c r="H74" s="10">
        <v>1198772</v>
      </c>
      <c r="I74" s="50">
        <v>160000</v>
      </c>
      <c r="J74" s="11">
        <v>100</v>
      </c>
    </row>
    <row r="75" spans="1:10" s="82" customFormat="1" ht="60" x14ac:dyDescent="0.2">
      <c r="A75" s="35"/>
      <c r="B75" s="31"/>
      <c r="C75" s="35"/>
      <c r="D75" s="36"/>
      <c r="E75" s="6" t="s">
        <v>102</v>
      </c>
      <c r="F75" s="12" t="s">
        <v>104</v>
      </c>
      <c r="G75" s="10">
        <v>100000</v>
      </c>
      <c r="H75" s="10"/>
      <c r="I75" s="50">
        <v>100000</v>
      </c>
      <c r="J75" s="11">
        <v>100</v>
      </c>
    </row>
    <row r="76" spans="1:10" s="82" customFormat="1" ht="60" x14ac:dyDescent="0.2">
      <c r="A76" s="35"/>
      <c r="B76" s="31"/>
      <c r="C76" s="35"/>
      <c r="D76" s="36"/>
      <c r="E76" s="6" t="s">
        <v>185</v>
      </c>
      <c r="F76" s="12" t="s">
        <v>104</v>
      </c>
      <c r="G76" s="10">
        <v>100000</v>
      </c>
      <c r="H76" s="10"/>
      <c r="I76" s="50">
        <v>100000</v>
      </c>
      <c r="J76" s="11">
        <v>100</v>
      </c>
    </row>
    <row r="77" spans="1:10" s="82" customFormat="1" ht="75" x14ac:dyDescent="0.2">
      <c r="A77" s="35"/>
      <c r="B77" s="31"/>
      <c r="C77" s="35"/>
      <c r="D77" s="36"/>
      <c r="E77" s="6" t="s">
        <v>103</v>
      </c>
      <c r="F77" s="12" t="s">
        <v>104</v>
      </c>
      <c r="G77" s="10">
        <v>120000000</v>
      </c>
      <c r="H77" s="10">
        <v>1026115</v>
      </c>
      <c r="I77" s="50">
        <v>5100000</v>
      </c>
      <c r="J77" s="11">
        <v>5.1050958333333334</v>
      </c>
    </row>
    <row r="78" spans="1:10" ht="60" x14ac:dyDescent="0.2">
      <c r="A78" s="35"/>
      <c r="B78" s="31"/>
      <c r="C78" s="35"/>
      <c r="D78" s="36"/>
      <c r="E78" s="6" t="s">
        <v>186</v>
      </c>
      <c r="F78" s="12" t="s">
        <v>202</v>
      </c>
      <c r="G78" s="10">
        <v>90812191</v>
      </c>
      <c r="H78" s="10">
        <v>45812191</v>
      </c>
      <c r="I78" s="50">
        <v>15000000</v>
      </c>
      <c r="J78" s="11">
        <v>66.964787800351615</v>
      </c>
    </row>
    <row r="79" spans="1:10" ht="45" x14ac:dyDescent="0.2">
      <c r="A79" s="35"/>
      <c r="B79" s="31"/>
      <c r="C79" s="35"/>
      <c r="D79" s="36"/>
      <c r="E79" s="6" t="s">
        <v>171</v>
      </c>
      <c r="F79" s="17" t="s">
        <v>48</v>
      </c>
      <c r="G79" s="10">
        <v>61773674</v>
      </c>
      <c r="H79" s="10">
        <v>16157984</v>
      </c>
      <c r="I79" s="50">
        <v>41984661</v>
      </c>
      <c r="J79" s="11">
        <v>100</v>
      </c>
    </row>
    <row r="80" spans="1:10" ht="30" x14ac:dyDescent="0.2">
      <c r="A80" s="35"/>
      <c r="B80" s="31"/>
      <c r="C80" s="35"/>
      <c r="D80" s="36"/>
      <c r="E80" s="6" t="s">
        <v>106</v>
      </c>
      <c r="F80" s="12"/>
      <c r="G80" s="10"/>
      <c r="H80" s="10"/>
      <c r="I80" s="50">
        <f>I81+I82</f>
        <v>80100000</v>
      </c>
      <c r="J80" s="11"/>
    </row>
    <row r="81" spans="1:10" s="83" customFormat="1" ht="45" x14ac:dyDescent="0.2">
      <c r="A81" s="51"/>
      <c r="B81" s="52"/>
      <c r="C81" s="51"/>
      <c r="D81" s="53"/>
      <c r="E81" s="25" t="s">
        <v>182</v>
      </c>
      <c r="F81" s="26" t="s">
        <v>53</v>
      </c>
      <c r="G81" s="27">
        <v>217700035</v>
      </c>
      <c r="H81" s="27">
        <v>143531165</v>
      </c>
      <c r="I81" s="54">
        <f>50000000+20000000</f>
        <v>70000000</v>
      </c>
      <c r="J81" s="55">
        <v>98.085039352428211</v>
      </c>
    </row>
    <row r="82" spans="1:10" s="83" customFormat="1" ht="66" customHeight="1" x14ac:dyDescent="0.2">
      <c r="A82" s="51"/>
      <c r="B82" s="52"/>
      <c r="C82" s="51"/>
      <c r="D82" s="53"/>
      <c r="E82" s="25" t="s">
        <v>105</v>
      </c>
      <c r="F82" s="26" t="s">
        <v>104</v>
      </c>
      <c r="G82" s="27">
        <v>125302577</v>
      </c>
      <c r="H82" s="27">
        <v>1249653</v>
      </c>
      <c r="I82" s="54">
        <v>10100000</v>
      </c>
      <c r="J82" s="55">
        <v>9.0577969517737849</v>
      </c>
    </row>
    <row r="83" spans="1:10" s="82" customFormat="1" ht="24" customHeight="1" x14ac:dyDescent="0.2">
      <c r="A83" s="35"/>
      <c r="B83" s="31"/>
      <c r="C83" s="35"/>
      <c r="D83" s="36"/>
      <c r="E83" s="24" t="s">
        <v>34</v>
      </c>
      <c r="F83" s="7"/>
      <c r="G83" s="9"/>
      <c r="H83" s="48"/>
      <c r="I83" s="37"/>
      <c r="J83" s="38"/>
    </row>
    <row r="84" spans="1:10" ht="33.75" customHeight="1" x14ac:dyDescent="0.2">
      <c r="A84" s="35"/>
      <c r="B84" s="31"/>
      <c r="C84" s="35"/>
      <c r="D84" s="36"/>
      <c r="E84" s="6" t="s">
        <v>35</v>
      </c>
      <c r="F84" s="12" t="s">
        <v>51</v>
      </c>
      <c r="G84" s="10">
        <v>71071890</v>
      </c>
      <c r="H84" s="10">
        <v>43585519</v>
      </c>
      <c r="I84" s="50">
        <v>10000000</v>
      </c>
      <c r="J84" s="11">
        <v>75.396220643632802</v>
      </c>
    </row>
    <row r="85" spans="1:10" ht="24" customHeight="1" x14ac:dyDescent="0.2">
      <c r="A85" s="35"/>
      <c r="B85" s="31"/>
      <c r="C85" s="35"/>
      <c r="D85" s="36"/>
      <c r="E85" s="24" t="s">
        <v>107</v>
      </c>
      <c r="F85" s="7"/>
      <c r="G85" s="9"/>
      <c r="H85" s="48"/>
      <c r="I85" s="37"/>
      <c r="J85" s="38"/>
    </row>
    <row r="86" spans="1:10" ht="35.25" customHeight="1" x14ac:dyDescent="0.2">
      <c r="A86" s="35"/>
      <c r="B86" s="31"/>
      <c r="C86" s="35"/>
      <c r="D86" s="36"/>
      <c r="E86" s="6" t="s">
        <v>108</v>
      </c>
      <c r="F86" s="12" t="s">
        <v>109</v>
      </c>
      <c r="G86" s="10">
        <v>40340746</v>
      </c>
      <c r="H86" s="10">
        <v>37474135</v>
      </c>
      <c r="I86" s="50">
        <v>864704</v>
      </c>
      <c r="J86" s="11">
        <v>100</v>
      </c>
    </row>
    <row r="87" spans="1:10" ht="15" x14ac:dyDescent="0.2">
      <c r="A87" s="5" t="s">
        <v>36</v>
      </c>
      <c r="B87" s="5" t="s">
        <v>37</v>
      </c>
      <c r="C87" s="5" t="s">
        <v>38</v>
      </c>
      <c r="D87" s="28" t="s">
        <v>39</v>
      </c>
      <c r="E87" s="6"/>
      <c r="F87" s="13"/>
      <c r="G87" s="10"/>
      <c r="H87" s="10"/>
      <c r="I87" s="37">
        <f>I89+I91+I93+I94+I96+I97+I99+I101+I103+I92+I88</f>
        <v>582462321</v>
      </c>
      <c r="J87" s="11"/>
    </row>
    <row r="88" spans="1:10" ht="73.5" customHeight="1" x14ac:dyDescent="0.2">
      <c r="A88" s="5"/>
      <c r="B88" s="5"/>
      <c r="C88" s="5"/>
      <c r="D88" s="28"/>
      <c r="E88" s="6" t="s">
        <v>203</v>
      </c>
      <c r="F88" s="13">
        <v>2025</v>
      </c>
      <c r="G88" s="10">
        <v>100000</v>
      </c>
      <c r="H88" s="10"/>
      <c r="I88" s="50">
        <v>100000</v>
      </c>
      <c r="J88" s="11">
        <v>100</v>
      </c>
    </row>
    <row r="89" spans="1:10" ht="52.5" customHeight="1" x14ac:dyDescent="0.2">
      <c r="A89" s="35"/>
      <c r="B89" s="31"/>
      <c r="C89" s="35"/>
      <c r="D89" s="36"/>
      <c r="E89" s="6" t="s">
        <v>62</v>
      </c>
      <c r="F89" s="12" t="s">
        <v>52</v>
      </c>
      <c r="G89" s="10">
        <v>144517209</v>
      </c>
      <c r="H89" s="10">
        <v>130192680</v>
      </c>
      <c r="I89" s="50">
        <v>10000000</v>
      </c>
      <c r="J89" s="11">
        <v>97.007602741622279</v>
      </c>
    </row>
    <row r="90" spans="1:10" ht="30" x14ac:dyDescent="0.2">
      <c r="A90" s="35"/>
      <c r="B90" s="31"/>
      <c r="C90" s="35"/>
      <c r="D90" s="36"/>
      <c r="E90" s="6" t="s">
        <v>172</v>
      </c>
      <c r="F90" s="12"/>
      <c r="G90" s="10"/>
      <c r="H90" s="10"/>
      <c r="I90" s="50">
        <f>I91+I92</f>
        <v>367215270</v>
      </c>
      <c r="J90" s="11"/>
    </row>
    <row r="91" spans="1:10" s="83" customFormat="1" ht="60" x14ac:dyDescent="0.2">
      <c r="A91" s="51"/>
      <c r="B91" s="52"/>
      <c r="C91" s="51"/>
      <c r="D91" s="53"/>
      <c r="E91" s="25" t="s">
        <v>187</v>
      </c>
      <c r="F91" s="26" t="s">
        <v>53</v>
      </c>
      <c r="G91" s="27">
        <v>900269726</v>
      </c>
      <c r="H91" s="27">
        <v>508695143</v>
      </c>
      <c r="I91" s="54">
        <v>362115270</v>
      </c>
      <c r="J91" s="55">
        <v>100</v>
      </c>
    </row>
    <row r="92" spans="1:10" s="83" customFormat="1" ht="45" x14ac:dyDescent="0.2">
      <c r="A92" s="51"/>
      <c r="B92" s="52"/>
      <c r="C92" s="51"/>
      <c r="D92" s="53"/>
      <c r="E92" s="25" t="s">
        <v>173</v>
      </c>
      <c r="F92" s="26" t="s">
        <v>52</v>
      </c>
      <c r="G92" s="27">
        <v>826678689</v>
      </c>
      <c r="H92" s="27">
        <v>13946182</v>
      </c>
      <c r="I92" s="54">
        <v>5100000</v>
      </c>
      <c r="J92" s="55">
        <v>2.3039401224966136</v>
      </c>
    </row>
    <row r="93" spans="1:10" s="83" customFormat="1" ht="58.5" customHeight="1" x14ac:dyDescent="0.2">
      <c r="A93" s="35"/>
      <c r="B93" s="31"/>
      <c r="C93" s="35"/>
      <c r="D93" s="36"/>
      <c r="E93" s="6" t="s">
        <v>110</v>
      </c>
      <c r="F93" s="12" t="s">
        <v>104</v>
      </c>
      <c r="G93" s="10">
        <v>497244404</v>
      </c>
      <c r="H93" s="10">
        <v>6482397</v>
      </c>
      <c r="I93" s="50">
        <v>150100000</v>
      </c>
      <c r="J93" s="11">
        <v>31.490026984798401</v>
      </c>
    </row>
    <row r="94" spans="1:10" s="83" customFormat="1" ht="75" customHeight="1" x14ac:dyDescent="0.2">
      <c r="A94" s="35"/>
      <c r="B94" s="31"/>
      <c r="C94" s="35"/>
      <c r="D94" s="36"/>
      <c r="E94" s="6" t="s">
        <v>111</v>
      </c>
      <c r="F94" s="12" t="s">
        <v>49</v>
      </c>
      <c r="G94" s="10">
        <v>750005</v>
      </c>
      <c r="H94" s="10">
        <v>694484</v>
      </c>
      <c r="I94" s="50">
        <v>55521</v>
      </c>
      <c r="J94" s="11">
        <v>100</v>
      </c>
    </row>
    <row r="95" spans="1:10" ht="15" x14ac:dyDescent="0.2">
      <c r="A95" s="35"/>
      <c r="B95" s="31"/>
      <c r="C95" s="35"/>
      <c r="D95" s="36"/>
      <c r="E95" s="24" t="s">
        <v>40</v>
      </c>
      <c r="F95" s="12"/>
      <c r="G95" s="10"/>
      <c r="H95" s="10"/>
      <c r="I95" s="50"/>
      <c r="J95" s="11"/>
    </row>
    <row r="96" spans="1:10" ht="52.5" customHeight="1" x14ac:dyDescent="0.2">
      <c r="A96" s="35"/>
      <c r="B96" s="31"/>
      <c r="C96" s="35"/>
      <c r="D96" s="36"/>
      <c r="E96" s="6" t="s">
        <v>63</v>
      </c>
      <c r="F96" s="12" t="s">
        <v>50</v>
      </c>
      <c r="G96" s="10">
        <v>58878995</v>
      </c>
      <c r="H96" s="10">
        <v>18137059</v>
      </c>
      <c r="I96" s="50">
        <v>14563000</v>
      </c>
      <c r="J96" s="11">
        <v>55.537732938546249</v>
      </c>
    </row>
    <row r="97" spans="1:10" ht="52.5" customHeight="1" x14ac:dyDescent="0.2">
      <c r="A97" s="35"/>
      <c r="B97" s="31"/>
      <c r="C97" s="35"/>
      <c r="D97" s="36"/>
      <c r="E97" s="6" t="s">
        <v>188</v>
      </c>
      <c r="F97" s="12" t="s">
        <v>168</v>
      </c>
      <c r="G97" s="10">
        <v>60738197</v>
      </c>
      <c r="H97" s="10">
        <v>43247560</v>
      </c>
      <c r="I97" s="50">
        <v>8500000</v>
      </c>
      <c r="J97" s="11">
        <v>85.197721624828603</v>
      </c>
    </row>
    <row r="98" spans="1:10" ht="15" x14ac:dyDescent="0.2">
      <c r="A98" s="5"/>
      <c r="B98" s="5"/>
      <c r="C98" s="5"/>
      <c r="D98" s="28"/>
      <c r="E98" s="24" t="s">
        <v>33</v>
      </c>
      <c r="F98" s="13"/>
      <c r="G98" s="10"/>
      <c r="H98" s="10"/>
      <c r="I98" s="50"/>
      <c r="J98" s="11"/>
    </row>
    <row r="99" spans="1:10" ht="60" x14ac:dyDescent="0.2">
      <c r="A99" s="51"/>
      <c r="B99" s="52"/>
      <c r="C99" s="51"/>
      <c r="D99" s="53"/>
      <c r="E99" s="6" t="s">
        <v>174</v>
      </c>
      <c r="F99" s="12" t="s">
        <v>104</v>
      </c>
      <c r="G99" s="10">
        <f>676.01*1000</f>
        <v>676010</v>
      </c>
      <c r="H99" s="10">
        <v>200000</v>
      </c>
      <c r="I99" s="50">
        <v>100000</v>
      </c>
      <c r="J99" s="11">
        <v>44.378041744944603</v>
      </c>
    </row>
    <row r="100" spans="1:10" ht="15" x14ac:dyDescent="0.2">
      <c r="A100" s="5"/>
      <c r="B100" s="5"/>
      <c r="C100" s="5"/>
      <c r="D100" s="28"/>
      <c r="E100" s="29" t="s">
        <v>41</v>
      </c>
      <c r="F100" s="56"/>
      <c r="G100" s="27"/>
      <c r="H100" s="27"/>
      <c r="I100" s="54"/>
      <c r="J100" s="11"/>
    </row>
    <row r="101" spans="1:10" s="83" customFormat="1" ht="45" x14ac:dyDescent="0.2">
      <c r="A101" s="35"/>
      <c r="B101" s="31"/>
      <c r="C101" s="35"/>
      <c r="D101" s="36"/>
      <c r="E101" s="6" t="s">
        <v>169</v>
      </c>
      <c r="F101" s="12" t="s">
        <v>54</v>
      </c>
      <c r="G101" s="10">
        <v>51800731</v>
      </c>
      <c r="H101" s="10">
        <v>21800731</v>
      </c>
      <c r="I101" s="50">
        <v>30000000</v>
      </c>
      <c r="J101" s="11">
        <v>100</v>
      </c>
    </row>
    <row r="102" spans="1:10" s="83" customFormat="1" ht="15" customHeight="1" x14ac:dyDescent="0.2">
      <c r="A102" s="5"/>
      <c r="B102" s="5"/>
      <c r="C102" s="5"/>
      <c r="D102" s="28"/>
      <c r="E102" s="29" t="s">
        <v>112</v>
      </c>
      <c r="F102" s="56"/>
      <c r="G102" s="27"/>
      <c r="H102" s="27"/>
      <c r="I102" s="54"/>
      <c r="J102" s="11"/>
    </row>
    <row r="103" spans="1:10" ht="45" x14ac:dyDescent="0.2">
      <c r="A103" s="35"/>
      <c r="B103" s="31"/>
      <c r="C103" s="35"/>
      <c r="D103" s="36"/>
      <c r="E103" s="6" t="s">
        <v>113</v>
      </c>
      <c r="F103" s="12" t="s">
        <v>54</v>
      </c>
      <c r="G103" s="10">
        <v>47607711</v>
      </c>
      <c r="H103" s="10">
        <v>43241319</v>
      </c>
      <c r="I103" s="50">
        <v>1828530</v>
      </c>
      <c r="J103" s="11">
        <v>100</v>
      </c>
    </row>
    <row r="104" spans="1:10" ht="75" x14ac:dyDescent="0.2">
      <c r="A104" s="5" t="s">
        <v>114</v>
      </c>
      <c r="B104" s="5" t="s">
        <v>115</v>
      </c>
      <c r="C104" s="5" t="s">
        <v>116</v>
      </c>
      <c r="D104" s="28" t="s">
        <v>117</v>
      </c>
      <c r="E104" s="6"/>
      <c r="F104" s="13"/>
      <c r="G104" s="10"/>
      <c r="H104" s="10"/>
      <c r="I104" s="37">
        <f>I106+I108</f>
        <v>9722609</v>
      </c>
      <c r="J104" s="11"/>
    </row>
    <row r="105" spans="1:10" ht="15" x14ac:dyDescent="0.2">
      <c r="A105" s="5"/>
      <c r="B105" s="5"/>
      <c r="C105" s="5"/>
      <c r="D105" s="28"/>
      <c r="E105" s="29" t="s">
        <v>118</v>
      </c>
      <c r="F105" s="30"/>
      <c r="G105" s="10"/>
      <c r="H105" s="10"/>
      <c r="I105" s="50"/>
      <c r="J105" s="11"/>
    </row>
    <row r="106" spans="1:10" ht="56.25" customHeight="1" x14ac:dyDescent="0.2">
      <c r="A106" s="5"/>
      <c r="B106" s="5"/>
      <c r="C106" s="5"/>
      <c r="D106" s="28"/>
      <c r="E106" s="6" t="s">
        <v>189</v>
      </c>
      <c r="F106" s="12" t="s">
        <v>53</v>
      </c>
      <c r="G106" s="10">
        <v>26286882</v>
      </c>
      <c r="H106" s="10">
        <v>17044629</v>
      </c>
      <c r="I106" s="50">
        <v>8278600</v>
      </c>
      <c r="J106" s="11">
        <v>100</v>
      </c>
    </row>
    <row r="107" spans="1:10" ht="15" x14ac:dyDescent="0.2">
      <c r="A107" s="35"/>
      <c r="B107" s="31"/>
      <c r="C107" s="35"/>
      <c r="D107" s="36"/>
      <c r="E107" s="29" t="s">
        <v>120</v>
      </c>
      <c r="F107" s="30"/>
      <c r="G107" s="10"/>
      <c r="H107" s="10"/>
      <c r="I107" s="50"/>
      <c r="J107" s="11"/>
    </row>
    <row r="108" spans="1:10" ht="45" customHeight="1" x14ac:dyDescent="0.2">
      <c r="A108" s="35"/>
      <c r="B108" s="31"/>
      <c r="C108" s="35"/>
      <c r="D108" s="36"/>
      <c r="E108" s="6" t="s">
        <v>119</v>
      </c>
      <c r="F108" s="12" t="s">
        <v>54</v>
      </c>
      <c r="G108" s="10">
        <v>13613568</v>
      </c>
      <c r="H108" s="10">
        <v>12169559</v>
      </c>
      <c r="I108" s="50">
        <v>1444009</v>
      </c>
      <c r="J108" s="11">
        <v>100</v>
      </c>
    </row>
    <row r="109" spans="1:10" ht="52.5" customHeight="1" x14ac:dyDescent="0.2">
      <c r="A109" s="5" t="s">
        <v>42</v>
      </c>
      <c r="B109" s="5" t="s">
        <v>43</v>
      </c>
      <c r="C109" s="5" t="s">
        <v>44</v>
      </c>
      <c r="D109" s="28" t="s">
        <v>100</v>
      </c>
      <c r="E109" s="6"/>
      <c r="F109" s="13"/>
      <c r="G109" s="10"/>
      <c r="H109" s="10"/>
      <c r="I109" s="37">
        <f>I111</f>
        <v>67586000</v>
      </c>
      <c r="J109" s="11"/>
    </row>
    <row r="110" spans="1:10" ht="15" x14ac:dyDescent="0.2">
      <c r="A110" s="5"/>
      <c r="B110" s="5"/>
      <c r="C110" s="5"/>
      <c r="D110" s="28"/>
      <c r="E110" s="29" t="s">
        <v>101</v>
      </c>
      <c r="F110" s="30"/>
      <c r="G110" s="10"/>
      <c r="H110" s="10"/>
      <c r="I110" s="50"/>
      <c r="J110" s="11"/>
    </row>
    <row r="111" spans="1:10" ht="73.5" customHeight="1" x14ac:dyDescent="0.2">
      <c r="A111" s="5"/>
      <c r="B111" s="5"/>
      <c r="C111" s="5"/>
      <c r="D111" s="28"/>
      <c r="E111" s="6" t="s">
        <v>98</v>
      </c>
      <c r="F111" s="12" t="s">
        <v>48</v>
      </c>
      <c r="G111" s="10">
        <v>134140010</v>
      </c>
      <c r="H111" s="10">
        <v>57623816</v>
      </c>
      <c r="I111" s="50">
        <v>67586000</v>
      </c>
      <c r="J111" s="11">
        <v>100</v>
      </c>
    </row>
    <row r="112" spans="1:10" ht="46.5" customHeight="1" x14ac:dyDescent="0.2">
      <c r="A112" s="5" t="s">
        <v>121</v>
      </c>
      <c r="B112" s="5" t="s">
        <v>122</v>
      </c>
      <c r="C112" s="5" t="s">
        <v>123</v>
      </c>
      <c r="D112" s="28" t="s">
        <v>124</v>
      </c>
      <c r="E112" s="6"/>
      <c r="F112" s="13"/>
      <c r="G112" s="10"/>
      <c r="H112" s="10"/>
      <c r="I112" s="37">
        <f>I114</f>
        <v>15407623</v>
      </c>
      <c r="J112" s="11"/>
    </row>
    <row r="113" spans="1:10" ht="15" x14ac:dyDescent="0.2">
      <c r="A113" s="5"/>
      <c r="B113" s="5"/>
      <c r="C113" s="5"/>
      <c r="D113" s="28"/>
      <c r="E113" s="29" t="s">
        <v>125</v>
      </c>
      <c r="F113" s="30"/>
      <c r="G113" s="10"/>
      <c r="H113" s="10"/>
      <c r="I113" s="50"/>
      <c r="J113" s="11"/>
    </row>
    <row r="114" spans="1:10" ht="61.5" customHeight="1" x14ac:dyDescent="0.2">
      <c r="A114" s="5"/>
      <c r="B114" s="5"/>
      <c r="C114" s="5"/>
      <c r="D114" s="28"/>
      <c r="E114" s="6" t="s">
        <v>126</v>
      </c>
      <c r="F114" s="12" t="s">
        <v>127</v>
      </c>
      <c r="G114" s="10">
        <v>56979198</v>
      </c>
      <c r="H114" s="10">
        <v>38247555</v>
      </c>
      <c r="I114" s="50">
        <f>3500000+11907623</f>
        <v>15407623</v>
      </c>
      <c r="J114" s="11">
        <v>94.2</v>
      </c>
    </row>
    <row r="115" spans="1:10" ht="43.5" customHeight="1" x14ac:dyDescent="0.2">
      <c r="A115" s="5" t="s">
        <v>64</v>
      </c>
      <c r="B115" s="5" t="s">
        <v>58</v>
      </c>
      <c r="C115" s="5" t="s">
        <v>27</v>
      </c>
      <c r="D115" s="28" t="s">
        <v>59</v>
      </c>
      <c r="E115" s="6"/>
      <c r="F115" s="12"/>
      <c r="G115" s="10"/>
      <c r="H115" s="10"/>
      <c r="I115" s="50">
        <f>I117+I119</f>
        <v>178365702</v>
      </c>
      <c r="J115" s="11"/>
    </row>
    <row r="116" spans="1:10" ht="15" x14ac:dyDescent="0.2">
      <c r="A116" s="5"/>
      <c r="B116" s="5"/>
      <c r="C116" s="5"/>
      <c r="D116" s="28"/>
      <c r="E116" s="18" t="s">
        <v>40</v>
      </c>
      <c r="F116" s="12"/>
      <c r="G116" s="10"/>
      <c r="H116" s="10"/>
      <c r="I116" s="50"/>
      <c r="J116" s="11"/>
    </row>
    <row r="117" spans="1:10" ht="57" customHeight="1" x14ac:dyDescent="0.2">
      <c r="A117" s="22"/>
      <c r="B117" s="20"/>
      <c r="C117" s="22"/>
      <c r="D117" s="23"/>
      <c r="E117" s="19" t="s">
        <v>65</v>
      </c>
      <c r="F117" s="12" t="s">
        <v>48</v>
      </c>
      <c r="G117" s="10">
        <v>330736541</v>
      </c>
      <c r="H117" s="10">
        <v>208193526</v>
      </c>
      <c r="I117" s="50">
        <v>122540000</v>
      </c>
      <c r="J117" s="11">
        <v>99.999088398278928</v>
      </c>
    </row>
    <row r="118" spans="1:10" ht="19.5" customHeight="1" x14ac:dyDescent="0.2">
      <c r="A118" s="5"/>
      <c r="B118" s="5"/>
      <c r="C118" s="5"/>
      <c r="D118" s="28"/>
      <c r="E118" s="18" t="s">
        <v>180</v>
      </c>
      <c r="F118" s="12"/>
      <c r="G118" s="10"/>
      <c r="H118" s="10"/>
      <c r="I118" s="50"/>
      <c r="J118" s="11"/>
    </row>
    <row r="119" spans="1:10" ht="54.75" customHeight="1" x14ac:dyDescent="0.2">
      <c r="A119" s="22"/>
      <c r="B119" s="20"/>
      <c r="C119" s="22"/>
      <c r="D119" s="23"/>
      <c r="E119" s="19" t="s">
        <v>181</v>
      </c>
      <c r="F119" s="12" t="s">
        <v>183</v>
      </c>
      <c r="G119" s="10">
        <v>111651403</v>
      </c>
      <c r="H119" s="10"/>
      <c r="I119" s="50">
        <v>55825702</v>
      </c>
      <c r="J119" s="11">
        <v>50.000000447822401</v>
      </c>
    </row>
    <row r="120" spans="1:10" s="82" customFormat="1" ht="41.25" customHeight="1" x14ac:dyDescent="0.2">
      <c r="A120" s="31" t="s">
        <v>23</v>
      </c>
      <c r="B120" s="31"/>
      <c r="C120" s="31"/>
      <c r="D120" s="32" t="s">
        <v>24</v>
      </c>
      <c r="E120" s="7"/>
      <c r="F120" s="7"/>
      <c r="G120" s="8"/>
      <c r="H120" s="8"/>
      <c r="I120" s="33">
        <f>I121</f>
        <v>17012200</v>
      </c>
      <c r="J120" s="34"/>
    </row>
    <row r="121" spans="1:10" s="82" customFormat="1" ht="41.25" customHeight="1" x14ac:dyDescent="0.2">
      <c r="A121" s="35" t="s">
        <v>25</v>
      </c>
      <c r="B121" s="31"/>
      <c r="C121" s="35"/>
      <c r="D121" s="36" t="s">
        <v>24</v>
      </c>
      <c r="E121" s="7"/>
      <c r="F121" s="7"/>
      <c r="G121" s="9"/>
      <c r="H121" s="9"/>
      <c r="I121" s="37">
        <f>I122+I124</f>
        <v>17012200</v>
      </c>
      <c r="J121" s="38"/>
    </row>
    <row r="122" spans="1:10" ht="23.25" customHeight="1" x14ac:dyDescent="0.2">
      <c r="A122" s="5" t="s">
        <v>19</v>
      </c>
      <c r="B122" s="5" t="s">
        <v>20</v>
      </c>
      <c r="C122" s="5" t="s">
        <v>21</v>
      </c>
      <c r="D122" s="28" t="s">
        <v>22</v>
      </c>
      <c r="E122" s="6"/>
      <c r="F122" s="13"/>
      <c r="G122" s="10"/>
      <c r="H122" s="10"/>
      <c r="I122" s="37">
        <f>I123</f>
        <v>1445000</v>
      </c>
      <c r="J122" s="11"/>
    </row>
    <row r="123" spans="1:10" ht="39.75" customHeight="1" x14ac:dyDescent="0.2">
      <c r="A123" s="35"/>
      <c r="B123" s="31"/>
      <c r="C123" s="35"/>
      <c r="D123" s="36"/>
      <c r="E123" s="6" t="s">
        <v>56</v>
      </c>
      <c r="F123" s="12">
        <v>2025</v>
      </c>
      <c r="G123" s="10">
        <v>1445000</v>
      </c>
      <c r="H123" s="10"/>
      <c r="I123" s="50">
        <v>1445000</v>
      </c>
      <c r="J123" s="11">
        <v>100</v>
      </c>
    </row>
    <row r="124" spans="1:10" ht="53.25" customHeight="1" x14ac:dyDescent="0.2">
      <c r="A124" s="5" t="s">
        <v>141</v>
      </c>
      <c r="B124" s="5" t="s">
        <v>142</v>
      </c>
      <c r="C124" s="5" t="s">
        <v>27</v>
      </c>
      <c r="D124" s="28" t="s">
        <v>143</v>
      </c>
      <c r="E124" s="6"/>
      <c r="F124" s="13"/>
      <c r="G124" s="10"/>
      <c r="H124" s="10"/>
      <c r="I124" s="37">
        <f>I126</f>
        <v>15567200</v>
      </c>
      <c r="J124" s="11"/>
    </row>
    <row r="125" spans="1:10" ht="24.75" customHeight="1" x14ac:dyDescent="0.2">
      <c r="A125" s="5"/>
      <c r="B125" s="5"/>
      <c r="C125" s="5"/>
      <c r="D125" s="28"/>
      <c r="E125" s="24" t="s">
        <v>29</v>
      </c>
      <c r="F125" s="12"/>
      <c r="G125" s="10"/>
      <c r="H125" s="10"/>
      <c r="I125" s="50"/>
      <c r="J125" s="11"/>
    </row>
    <row r="126" spans="1:10" ht="54.75" customHeight="1" x14ac:dyDescent="0.2">
      <c r="A126" s="35"/>
      <c r="B126" s="31"/>
      <c r="C126" s="35"/>
      <c r="D126" s="36"/>
      <c r="E126" s="6" t="s">
        <v>28</v>
      </c>
      <c r="F126" s="12" t="s">
        <v>55</v>
      </c>
      <c r="G126" s="10">
        <v>39000000</v>
      </c>
      <c r="H126" s="10">
        <v>2180000</v>
      </c>
      <c r="I126" s="50">
        <v>15567200</v>
      </c>
      <c r="J126" s="11">
        <v>100</v>
      </c>
    </row>
    <row r="127" spans="1:10" s="82" customFormat="1" ht="35.25" customHeight="1" x14ac:dyDescent="0.2">
      <c r="A127" s="31" t="s">
        <v>87</v>
      </c>
      <c r="B127" s="31"/>
      <c r="C127" s="31"/>
      <c r="D127" s="32" t="s">
        <v>88</v>
      </c>
      <c r="E127" s="7"/>
      <c r="F127" s="7"/>
      <c r="G127" s="8"/>
      <c r="H127" s="8"/>
      <c r="I127" s="33">
        <f>I128</f>
        <v>275000</v>
      </c>
      <c r="J127" s="34"/>
    </row>
    <row r="128" spans="1:10" s="82" customFormat="1" ht="35.25" customHeight="1" x14ac:dyDescent="0.2">
      <c r="A128" s="35" t="s">
        <v>89</v>
      </c>
      <c r="B128" s="31"/>
      <c r="C128" s="35"/>
      <c r="D128" s="36" t="s">
        <v>88</v>
      </c>
      <c r="E128" s="7"/>
      <c r="F128" s="7"/>
      <c r="G128" s="9"/>
      <c r="H128" s="9"/>
      <c r="I128" s="37">
        <f>I129</f>
        <v>275000</v>
      </c>
      <c r="J128" s="38"/>
    </row>
    <row r="129" spans="1:11" ht="53.25" customHeight="1" x14ac:dyDescent="0.2">
      <c r="A129" s="5" t="s">
        <v>90</v>
      </c>
      <c r="B129" s="5" t="s">
        <v>91</v>
      </c>
      <c r="C129" s="5" t="s">
        <v>92</v>
      </c>
      <c r="D129" s="14" t="s">
        <v>95</v>
      </c>
      <c r="E129" s="6"/>
      <c r="F129" s="13"/>
      <c r="G129" s="10"/>
      <c r="H129" s="10"/>
      <c r="I129" s="37">
        <f>I130</f>
        <v>275000</v>
      </c>
      <c r="J129" s="11"/>
    </row>
    <row r="130" spans="1:11" ht="38.25" customHeight="1" x14ac:dyDescent="0.2">
      <c r="A130" s="35"/>
      <c r="B130" s="31"/>
      <c r="C130" s="35"/>
      <c r="D130" s="36"/>
      <c r="E130" s="6" t="s">
        <v>93</v>
      </c>
      <c r="F130" s="12">
        <v>2025</v>
      </c>
      <c r="G130" s="10">
        <v>275000</v>
      </c>
      <c r="H130" s="10"/>
      <c r="I130" s="50">
        <v>275000</v>
      </c>
      <c r="J130" s="11">
        <v>100</v>
      </c>
    </row>
    <row r="131" spans="1:11" s="84" customFormat="1" ht="15.75" x14ac:dyDescent="0.25">
      <c r="A131" s="1"/>
      <c r="B131" s="1"/>
      <c r="C131" s="1"/>
      <c r="D131" s="4" t="s">
        <v>9</v>
      </c>
      <c r="E131" s="1"/>
      <c r="F131" s="1"/>
      <c r="G131" s="3"/>
      <c r="H131" s="3">
        <f>H127+H120+H68+H55+H49+H31+H10</f>
        <v>0</v>
      </c>
      <c r="I131" s="57">
        <f>I127+I120+I68+I55+I49+I31+I10+I39</f>
        <v>1523151289.6799998</v>
      </c>
      <c r="J131" s="58"/>
    </row>
    <row r="132" spans="1:11" ht="31.5" customHeight="1" x14ac:dyDescent="0.2"/>
    <row r="133" spans="1:11" s="87" customFormat="1" ht="42" customHeight="1" x14ac:dyDescent="0.3">
      <c r="A133" s="88" t="s">
        <v>94</v>
      </c>
      <c r="B133" s="88"/>
      <c r="C133" s="88"/>
      <c r="D133" s="88"/>
      <c r="E133" s="85"/>
      <c r="F133" s="86"/>
      <c r="G133" s="91" t="s">
        <v>217</v>
      </c>
      <c r="H133" s="91"/>
      <c r="I133" s="91"/>
      <c r="J133" s="91"/>
    </row>
    <row r="134" spans="1:11" x14ac:dyDescent="0.2">
      <c r="F134" s="72"/>
      <c r="G134" s="72"/>
      <c r="H134" s="72"/>
      <c r="J134" s="72"/>
      <c r="K134" s="72"/>
    </row>
  </sheetData>
  <mergeCells count="6">
    <mergeCell ref="A133:D133"/>
    <mergeCell ref="H1:J1"/>
    <mergeCell ref="A3:J3"/>
    <mergeCell ref="A4:J4"/>
    <mergeCell ref="A5:J5"/>
    <mergeCell ref="G133:J133"/>
  </mergeCells>
  <printOptions horizontalCentered="1"/>
  <pageMargins left="0.59055118110236227" right="0.59055118110236227" top="0.59055118110236227" bottom="0.55118110236220474" header="0.31496062992125984" footer="0.31496062992125984"/>
  <pageSetup paperSize="9" scale="59" fitToHeight="40" orientation="landscape" r:id="rId1"/>
  <headerFooter differentFirst="1">
    <oddHeader>&amp;C&amp;14&amp;P</oddHeader>
  </headerFooter>
  <rowBreaks count="2" manualBreakCount="2">
    <brk id="48" max="10" man="1"/>
    <brk id="1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Обласна рада додаток 6 </vt:lpstr>
      <vt:lpstr>'Обласна рада додаток 6 '!Заголовки_для_печати</vt:lpstr>
      <vt:lpstr>'Обласна рада додаток 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Пользователь</cp:lastModifiedBy>
  <cp:lastPrinted>2025-04-30T13:47:51Z</cp:lastPrinted>
  <dcterms:created xsi:type="dcterms:W3CDTF">2021-11-09T14:04:21Z</dcterms:created>
  <dcterms:modified xsi:type="dcterms:W3CDTF">2025-05-08T09:03:28Z</dcterms:modified>
</cp:coreProperties>
</file>