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30" windowWidth="10890" windowHeight="9885"/>
  </bookViews>
  <sheets>
    <sheet name="ОР" sheetId="18" r:id="rId1"/>
  </sheets>
  <definedNames>
    <definedName name="_xlnm.Print_Area" localSheetId="0">ОР!$A$1:$F$35</definedName>
  </definedNames>
  <calcPr calcId="145621"/>
  <customWorkbookViews>
    <customWorkbookView name="04Chebotareva - Личное представление" guid="{ABBD498D-3D2F-4E62-985A-EF1DC4D9DC47}" mergeInterval="0" personalView="1" maximized="1" windowWidth="1276" windowHeight="769" activeSheetId="3"/>
    <customWorkbookView name="Грешних Наталія Сергіївна - Личное представление" guid="{D712F871-6858-44B8-AA22-8F2C734047E2}" mergeInterval="0" personalView="1" xWindow="977" yWindow="31" windowWidth="934" windowHeight="721" activeSheetId="3"/>
    <customWorkbookView name="04Shvedun - Личное представление" guid="{48EF5860-4203-47F1-8497-6BEAE9FC7DAC}" mergeInterval="0" personalView="1" maximized="1" windowWidth="1276" windowHeight="766" activeSheetId="3"/>
    <customWorkbookView name="04Gavriluk - Личное представление" guid="{96E2A35E-4A48-419F-9E38-8CEFA5D27C66}" mergeInterval="0" personalView="1" maximized="1" windowWidth="1276" windowHeight="791" activeSheetId="6"/>
    <customWorkbookView name="04Gemchugova - Личное представление" guid="{E02D48B6-D0D9-4E6E-B70D-8E13580A6528}" mergeInterval="0" personalView="1" maximized="1" windowWidth="1916" windowHeight="827" activeSheetId="2"/>
  </customWorkbookViews>
</workbook>
</file>

<file path=xl/calcChain.xml><?xml version="1.0" encoding="utf-8"?>
<calcChain xmlns="http://schemas.openxmlformats.org/spreadsheetml/2006/main">
  <c r="F30" i="18" l="1"/>
  <c r="F20" i="18"/>
  <c r="E30" i="18"/>
  <c r="E20" i="18"/>
  <c r="D30" i="18"/>
  <c r="D20" i="18"/>
  <c r="D26" i="18"/>
  <c r="D16" i="18"/>
  <c r="E26" i="18"/>
  <c r="E24" i="18"/>
  <c r="F27" i="18"/>
  <c r="F17" i="18"/>
  <c r="D18" i="18"/>
  <c r="E18" i="18"/>
  <c r="F18" i="18"/>
  <c r="C28" i="18"/>
  <c r="C18" i="18"/>
  <c r="F26" i="18"/>
  <c r="F16" i="18"/>
  <c r="D29" i="18"/>
  <c r="D27" i="18"/>
  <c r="D17" i="18"/>
  <c r="E29" i="18"/>
  <c r="E27" i="18"/>
  <c r="E17" i="18"/>
  <c r="C25" i="18"/>
  <c r="C15" i="18"/>
  <c r="D15" i="18"/>
  <c r="E15" i="18"/>
  <c r="F15" i="18"/>
  <c r="F19" i="18"/>
  <c r="D19" i="18"/>
  <c r="E16" i="18"/>
  <c r="E19" i="18"/>
  <c r="C26" i="18"/>
  <c r="C16" i="18"/>
  <c r="C30" i="18"/>
  <c r="C20" i="18"/>
  <c r="D24" i="18"/>
  <c r="D23" i="18"/>
  <c r="E23" i="18"/>
  <c r="E14" i="18"/>
  <c r="D14" i="18"/>
  <c r="C24" i="18"/>
  <c r="F24" i="18"/>
  <c r="C27" i="18"/>
  <c r="C17" i="18"/>
  <c r="C29" i="18"/>
  <c r="C19" i="18"/>
  <c r="C14" i="18"/>
  <c r="C23" i="18"/>
  <c r="C13" i="18"/>
  <c r="E31" i="18"/>
  <c r="E13" i="18"/>
  <c r="D13" i="18"/>
  <c r="D31" i="18"/>
  <c r="F23" i="18"/>
  <c r="F14" i="18"/>
  <c r="C31" i="18"/>
  <c r="D21" i="18"/>
  <c r="F13" i="18"/>
  <c r="F31" i="18"/>
  <c r="E21" i="18"/>
  <c r="F21" i="18"/>
  <c r="C21" i="18"/>
</calcChain>
</file>

<file path=xl/sharedStrings.xml><?xml version="1.0" encoding="utf-8"?>
<sst xmlns="http://schemas.openxmlformats.org/spreadsheetml/2006/main" count="42" uniqueCount="35">
  <si>
    <t xml:space="preserve"> Спеціальний фонд</t>
  </si>
  <si>
    <t>200000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</si>
  <si>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</si>
  <si>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</si>
  <si>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 (спеціального фонду)</t>
  </si>
  <si>
    <t>600000</t>
  </si>
  <si>
    <t>Кошти, що передаються із загального фонду бюджету до бюджету розвитку (спеціального фонду)</t>
  </si>
  <si>
    <t>Код</t>
  </si>
  <si>
    <t>Фінансування за активними операціями</t>
  </si>
  <si>
    <t>Зміни обсягів бюджетних коштів</t>
  </si>
  <si>
    <t>Загальний фонд</t>
  </si>
  <si>
    <t>Найменування 
згідно з Класифікацією фінансування бюджету</t>
  </si>
  <si>
    <t>Усього</t>
  </si>
  <si>
    <t>усього</t>
  </si>
  <si>
    <t>(код бюджету)</t>
  </si>
  <si>
    <t>(грн)</t>
  </si>
  <si>
    <t>Фінансування за типом кредитора</t>
  </si>
  <si>
    <t>Загальне фінансування</t>
  </si>
  <si>
    <t>Фінансування за типом боргового зобов’язання</t>
  </si>
  <si>
    <t>Додаток 2</t>
  </si>
  <si>
    <t>до рішення обласної ради</t>
  </si>
  <si>
    <t>0410000000</t>
  </si>
  <si>
    <t xml:space="preserve">Заступник голови обласної ради       </t>
  </si>
  <si>
    <t>Фінансування обласного бюджету на 2025 рік</t>
  </si>
  <si>
    <t>На початок періоду</t>
  </si>
  <si>
    <t>На кінець періоду</t>
  </si>
  <si>
    <t>Інші розрахунки</t>
  </si>
  <si>
    <t>208340 </t>
  </si>
  <si>
    <t>602100</t>
  </si>
  <si>
    <t>602200</t>
  </si>
  <si>
    <t>602300</t>
  </si>
  <si>
    <t>602304</t>
  </si>
  <si>
    <t>Передача коштів із спеціального до загального фонду бюджету</t>
  </si>
  <si>
    <t>у тому числі бюджет розвитку</t>
  </si>
  <si>
    <t>І. КАШИРІН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</si>
</sst>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96" formatCode="#,##0.0"/>
  </numFmts>
  <fonts count="32" x14ac:knownFonts="1">
    <font>
      <sz val="10"/>
      <name val="Times New Roman"/>
      <charset val="204"/>
    </font>
    <font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Courier New"/>
      <family val="3"/>
      <charset val="204"/>
    </font>
    <font>
      <sz val="11"/>
      <color indexed="6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4"/>
      <name val="Times New Roman"/>
      <family val="1"/>
    </font>
    <font>
      <b/>
      <sz val="14"/>
      <name val="Times New Roman"/>
      <family val="1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</font>
    <font>
      <u/>
      <sz val="14"/>
      <name val="Times New Roman"/>
      <family val="1"/>
    </font>
    <font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u/>
      <sz val="16"/>
      <color indexed="12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20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20"/>
      <name val="Times New Roman"/>
      <family val="1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9">
    <xf numFmtId="0" fontId="0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7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7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7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7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7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7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11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14" fillId="20" borderId="1" applyNumberFormat="0" applyAlignment="0" applyProtection="0"/>
    <xf numFmtId="0" fontId="3" fillId="21" borderId="2" applyNumberFormat="0" applyAlignment="0" applyProtection="0"/>
    <xf numFmtId="0" fontId="8" fillId="21" borderId="1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18" fillId="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3" applyNumberFormat="0" applyFill="0" applyAlignment="0" applyProtection="0"/>
    <xf numFmtId="0" fontId="5" fillId="0" borderId="4" applyNumberFormat="0" applyFill="0" applyAlignment="0" applyProtection="0"/>
    <xf numFmtId="0" fontId="15" fillId="22" borderId="5" applyNumberFormat="0" applyAlignment="0" applyProtection="0"/>
    <xf numFmtId="0" fontId="16" fillId="0" borderId="0" applyNumberFormat="0" applyFill="0" applyBorder="0" applyAlignment="0" applyProtection="0"/>
    <xf numFmtId="0" fontId="9" fillId="20" borderId="0" applyNumberFormat="0" applyBorder="0" applyAlignment="0" applyProtection="0"/>
    <xf numFmtId="0" fontId="11" fillId="0" borderId="0"/>
    <xf numFmtId="0" fontId="12" fillId="0" borderId="0"/>
    <xf numFmtId="0" fontId="10" fillId="0" borderId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  <xf numFmtId="0" fontId="7" fillId="23" borderId="6" applyNumberFormat="0" applyFont="0" applyAlignment="0" applyProtection="0"/>
    <xf numFmtId="0" fontId="1" fillId="23" borderId="6" applyNumberFormat="0" applyFont="0" applyAlignment="0" applyProtection="0"/>
    <xf numFmtId="0" fontId="12" fillId="24" borderId="6" applyNumberFormat="0" applyAlignment="0" applyProtection="0"/>
    <xf numFmtId="0" fontId="10" fillId="0" borderId="0"/>
    <xf numFmtId="0" fontId="17" fillId="0" borderId="0" applyNumberFormat="0" applyFill="0" applyBorder="0" applyAlignment="0" applyProtection="0"/>
  </cellStyleXfs>
  <cellXfs count="37">
    <xf numFmtId="0" fontId="0" fillId="0" borderId="0" xfId="0"/>
    <xf numFmtId="0" fontId="19" fillId="0" borderId="0" xfId="81" applyFont="1" applyFill="1"/>
    <xf numFmtId="0" fontId="20" fillId="0" borderId="0" xfId="81" applyFont="1" applyFill="1"/>
    <xf numFmtId="0" fontId="19" fillId="0" borderId="0" xfId="81" applyFont="1" applyFill="1" applyBorder="1" applyAlignment="1">
      <alignment horizontal="left" vertical="center" wrapText="1"/>
    </xf>
    <xf numFmtId="196" fontId="19" fillId="0" borderId="0" xfId="81" applyNumberFormat="1" applyFont="1" applyFill="1"/>
    <xf numFmtId="0" fontId="22" fillId="0" borderId="0" xfId="53" applyFont="1" applyFill="1" applyAlignment="1" applyProtection="1"/>
    <xf numFmtId="3" fontId="19" fillId="0" borderId="0" xfId="81" applyNumberFormat="1" applyFont="1" applyFill="1"/>
    <xf numFmtId="0" fontId="19" fillId="0" borderId="0" xfId="0" applyNumberFormat="1" applyFont="1" applyFill="1" applyAlignment="1" applyProtection="1">
      <alignment horizontal="left" vertical="center" wrapText="1"/>
    </xf>
    <xf numFmtId="0" fontId="19" fillId="0" borderId="0" xfId="81" applyFont="1" applyFill="1" applyAlignment="1">
      <alignment horizontal="right" vertical="center"/>
    </xf>
    <xf numFmtId="0" fontId="24" fillId="0" borderId="7" xfId="81" applyFont="1" applyFill="1" applyBorder="1" applyAlignment="1">
      <alignment horizontal="center" vertical="center" wrapText="1"/>
    </xf>
    <xf numFmtId="0" fontId="24" fillId="0" borderId="8" xfId="81" applyFont="1" applyFill="1" applyBorder="1" applyAlignment="1">
      <alignment horizontal="center" vertical="center" wrapText="1"/>
    </xf>
    <xf numFmtId="0" fontId="26" fillId="0" borderId="0" xfId="53" applyFont="1" applyFill="1" applyAlignment="1" applyProtection="1"/>
    <xf numFmtId="0" fontId="27" fillId="0" borderId="0" xfId="81" applyFont="1" applyFill="1" applyBorder="1" applyAlignment="1">
      <alignment horizontal="left" vertical="center" wrapText="1"/>
    </xf>
    <xf numFmtId="0" fontId="28" fillId="0" borderId="0" xfId="81" applyFont="1" applyFill="1"/>
    <xf numFmtId="0" fontId="20" fillId="0" borderId="0" xfId="81" applyFont="1" applyFill="1" applyBorder="1" applyAlignment="1">
      <alignment horizontal="center" vertical="center" wrapText="1"/>
    </xf>
    <xf numFmtId="4" fontId="19" fillId="0" borderId="8" xfId="81" applyNumberFormat="1" applyFont="1" applyFill="1" applyBorder="1" applyAlignment="1">
      <alignment horizontal="center" vertical="center" wrapText="1"/>
    </xf>
    <xf numFmtId="4" fontId="19" fillId="0" borderId="8" xfId="81" applyNumberFormat="1" applyFont="1" applyFill="1" applyBorder="1" applyAlignment="1">
      <alignment horizontal="left" vertical="center" wrapText="1"/>
    </xf>
    <xf numFmtId="4" fontId="24" fillId="0" borderId="8" xfId="80" applyNumberFormat="1" applyFont="1" applyFill="1" applyBorder="1" applyAlignment="1">
      <alignment horizontal="right" vertical="center" wrapText="1"/>
    </xf>
    <xf numFmtId="4" fontId="19" fillId="0" borderId="8" xfId="81" applyNumberFormat="1" applyFont="1" applyFill="1" applyBorder="1" applyAlignment="1" applyProtection="1">
      <alignment horizontal="left" vertical="center" wrapText="1"/>
    </xf>
    <xf numFmtId="4" fontId="19" fillId="0" borderId="7" xfId="81" applyNumberFormat="1" applyFont="1" applyFill="1" applyBorder="1" applyAlignment="1">
      <alignment horizontal="left" vertical="center" wrapText="1"/>
    </xf>
    <xf numFmtId="4" fontId="24" fillId="0" borderId="7" xfId="80" applyNumberFormat="1" applyFont="1" applyFill="1" applyBorder="1" applyAlignment="1">
      <alignment horizontal="right" vertical="center" wrapText="1"/>
    </xf>
    <xf numFmtId="4" fontId="19" fillId="0" borderId="9" xfId="81" applyNumberFormat="1" applyFont="1" applyFill="1" applyBorder="1" applyAlignment="1">
      <alignment horizontal="left" vertical="center" wrapText="1"/>
    </xf>
    <xf numFmtId="4" fontId="24" fillId="0" borderId="9" xfId="80" applyNumberFormat="1" applyFont="1" applyFill="1" applyBorder="1" applyAlignment="1">
      <alignment horizontal="right" vertical="center" wrapText="1"/>
    </xf>
    <xf numFmtId="3" fontId="19" fillId="0" borderId="8" xfId="81" applyNumberFormat="1" applyFont="1" applyFill="1" applyBorder="1" applyAlignment="1">
      <alignment horizontal="center" vertical="center" wrapText="1"/>
    </xf>
    <xf numFmtId="1" fontId="19" fillId="0" borderId="8" xfId="81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30" fillId="0" borderId="8" xfId="81" applyFont="1" applyFill="1" applyBorder="1" applyAlignment="1">
      <alignment horizontal="left" vertical="center" wrapText="1"/>
    </xf>
    <xf numFmtId="4" fontId="30" fillId="0" borderId="8" xfId="81" applyNumberFormat="1" applyFont="1" applyFill="1" applyBorder="1" applyAlignment="1">
      <alignment horizontal="left" vertical="center" wrapText="1"/>
    </xf>
    <xf numFmtId="0" fontId="25" fillId="0" borderId="0" xfId="81" applyFont="1" applyFill="1" applyAlignment="1">
      <alignment horizontal="center"/>
    </xf>
    <xf numFmtId="0" fontId="24" fillId="0" borderId="7" xfId="81" applyFont="1" applyFill="1" applyBorder="1" applyAlignment="1">
      <alignment horizontal="center" vertical="center" wrapText="1"/>
    </xf>
    <xf numFmtId="0" fontId="24" fillId="0" borderId="10" xfId="81" applyFont="1" applyFill="1" applyBorder="1" applyAlignment="1">
      <alignment horizontal="center" vertical="center" wrapText="1"/>
    </xf>
    <xf numFmtId="0" fontId="19" fillId="0" borderId="0" xfId="0" applyNumberFormat="1" applyFont="1" applyFill="1" applyAlignment="1" applyProtection="1">
      <alignment horizontal="left" vertical="center" wrapText="1"/>
    </xf>
    <xf numFmtId="0" fontId="24" fillId="0" borderId="0" xfId="81" applyFont="1" applyFill="1" applyAlignment="1">
      <alignment horizontal="center" vertical="top"/>
    </xf>
    <xf numFmtId="49" fontId="23" fillId="0" borderId="0" xfId="81" applyNumberFormat="1" applyFont="1" applyFill="1" applyAlignment="1">
      <alignment horizontal="center"/>
    </xf>
    <xf numFmtId="0" fontId="24" fillId="0" borderId="11" xfId="81" applyFont="1" applyFill="1" applyBorder="1" applyAlignment="1">
      <alignment horizontal="center" vertical="center" wrapText="1"/>
    </xf>
    <xf numFmtId="0" fontId="24" fillId="0" borderId="12" xfId="81" applyFont="1" applyFill="1" applyBorder="1" applyAlignment="1">
      <alignment horizontal="center" vertical="center" wrapText="1"/>
    </xf>
    <xf numFmtId="2" fontId="31" fillId="0" borderId="0" xfId="81" applyNumberFormat="1" applyFont="1" applyFill="1" applyBorder="1" applyAlignment="1">
      <alignment horizontal="center" vertical="center"/>
    </xf>
  </cellXfs>
  <cellStyles count="89">
    <cellStyle name="20% - Акцент1" xfId="1"/>
    <cellStyle name="20% - Акцент1 2" xfId="2"/>
    <cellStyle name="20% - Акцент1_Додаток 2" xfId="3"/>
    <cellStyle name="20% - Акцент2" xfId="4"/>
    <cellStyle name="20% - Акцент2 2" xfId="5"/>
    <cellStyle name="20% - Акцент2_Додаток 2" xfId="6"/>
    <cellStyle name="20% - Акцент3" xfId="7"/>
    <cellStyle name="20% - Акцент3 2" xfId="8"/>
    <cellStyle name="20% - Акцент3_Додаток 2" xfId="9"/>
    <cellStyle name="20% - Акцент4" xfId="10"/>
    <cellStyle name="20% - Акцент4 2" xfId="11"/>
    <cellStyle name="20% - Акцент4_Додаток 2" xfId="12"/>
    <cellStyle name="20% - Акцент5" xfId="13"/>
    <cellStyle name="20% - Акцент5 2" xfId="14"/>
    <cellStyle name="20% - Акцент5_Додаток 2" xfId="15"/>
    <cellStyle name="20% - Акцент6" xfId="16"/>
    <cellStyle name="20% - Акцент6 2" xfId="17"/>
    <cellStyle name="20% - Акцент6_Додаток 2" xfId="18"/>
    <cellStyle name="40% - Акцент1" xfId="19"/>
    <cellStyle name="40% - Акцент1 2" xfId="20"/>
    <cellStyle name="40% - Акцент1_Додаток 2" xfId="21"/>
    <cellStyle name="40% - Акцент2" xfId="22"/>
    <cellStyle name="40% - Акцент2 2" xfId="23"/>
    <cellStyle name="40% - Акцент2_Додаток 2" xfId="24"/>
    <cellStyle name="40% - Акцент3" xfId="25"/>
    <cellStyle name="40% - Акцент3 2" xfId="26"/>
    <cellStyle name="40% - Акцент3_Додаток 2" xfId="27"/>
    <cellStyle name="40% - Акцент4" xfId="28"/>
    <cellStyle name="40% - Акцент4 2" xfId="29"/>
    <cellStyle name="40% - Акцент4_Додаток 2" xfId="30"/>
    <cellStyle name="40% - Акцент5" xfId="31"/>
    <cellStyle name="40% - Акцент5 2" xfId="32"/>
    <cellStyle name="40% - Акцент5_Додаток 2" xfId="33"/>
    <cellStyle name="40% - Акцент6" xfId="34"/>
    <cellStyle name="40% - Акцент6 2" xfId="35"/>
    <cellStyle name="40% - Акцент6_Додаток 2" xfId="36"/>
    <cellStyle name="60% - Акцент1" xfId="37"/>
    <cellStyle name="60% - Акцент2" xfId="38"/>
    <cellStyle name="60% - Акцент3" xfId="39"/>
    <cellStyle name="60% - Акцент4" xfId="40"/>
    <cellStyle name="60% - Акцент5" xfId="41"/>
    <cellStyle name="60% - Акцент6" xfId="42"/>
    <cellStyle name="Normal_meresha_07" xfId="43"/>
    <cellStyle name="Акцент1" xfId="44"/>
    <cellStyle name="Акцент2" xfId="45"/>
    <cellStyle name="Акцент3" xfId="46"/>
    <cellStyle name="Акцент4" xfId="47"/>
    <cellStyle name="Акцент5" xfId="48"/>
    <cellStyle name="Акцент6" xfId="49"/>
    <cellStyle name="Ввід" xfId="50"/>
    <cellStyle name="Вывод" xfId="51"/>
    <cellStyle name="Вычисление" xfId="52"/>
    <cellStyle name="Гиперссылка_Додаток 6 джерела.." xfId="53"/>
    <cellStyle name="Добре" xfId="54"/>
    <cellStyle name="Звичайний 10" xfId="55"/>
    <cellStyle name="Звичайний 11" xfId="56"/>
    <cellStyle name="Звичайний 12" xfId="57"/>
    <cellStyle name="Звичайний 13" xfId="58"/>
    <cellStyle name="Звичайний 14" xfId="59"/>
    <cellStyle name="Звичайний 15" xfId="60"/>
    <cellStyle name="Звичайний 16" xfId="61"/>
    <cellStyle name="Звичайний 17" xfId="62"/>
    <cellStyle name="Звичайний 18" xfId="63"/>
    <cellStyle name="Звичайний 19" xfId="64"/>
    <cellStyle name="Звичайний 2" xfId="65"/>
    <cellStyle name="Звичайний 20" xfId="66"/>
    <cellStyle name="Звичайний 3" xfId="67"/>
    <cellStyle name="Звичайний 4" xfId="68"/>
    <cellStyle name="Звичайний 5" xfId="69"/>
    <cellStyle name="Звичайний 6" xfId="70"/>
    <cellStyle name="Звичайний 7" xfId="71"/>
    <cellStyle name="Звичайний 8" xfId="72"/>
    <cellStyle name="Звичайний 9" xfId="73"/>
    <cellStyle name="Зв'язана клітинка" xfId="74"/>
    <cellStyle name="Итог" xfId="75"/>
    <cellStyle name="Контрольна клітинка" xfId="76"/>
    <cellStyle name="Назва" xfId="77"/>
    <cellStyle name="Нейтральный" xfId="78"/>
    <cellStyle name="Обычный" xfId="0" builtinId="0"/>
    <cellStyle name="Обычный 2" xfId="79"/>
    <cellStyle name="Обычный_Додаток 6 джерела ОР" xfId="80"/>
    <cellStyle name="Обычный_Додаток 6 джерела.." xfId="81"/>
    <cellStyle name="Плохой" xfId="82"/>
    <cellStyle name="Пояснение" xfId="83"/>
    <cellStyle name="Примечание" xfId="84"/>
    <cellStyle name="Примечание 2" xfId="85"/>
    <cellStyle name="Примечание_Додаток7 програми" xfId="86"/>
    <cellStyle name="Стиль 1" xfId="87"/>
    <cellStyle name="Текст попередження" xfId="8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</sheetPr>
  <dimension ref="A1:HK127"/>
  <sheetViews>
    <sheetView showZeros="0" tabSelected="1" view="pageBreakPreview" zoomScale="66" zoomScaleNormal="75" zoomScaleSheetLayoutView="66" workbookViewId="0">
      <selection activeCell="S28" sqref="S28"/>
    </sheetView>
  </sheetViews>
  <sheetFormatPr defaultColWidth="9.1640625" defaultRowHeight="18.75" x14ac:dyDescent="0.3"/>
  <cols>
    <col min="1" max="1" width="20.33203125" style="1" customWidth="1"/>
    <col min="2" max="2" width="78.33203125" style="1" customWidth="1"/>
    <col min="3" max="3" width="24.83203125" style="1" customWidth="1"/>
    <col min="4" max="4" width="25.83203125" style="1" customWidth="1"/>
    <col min="5" max="5" width="24" style="1" customWidth="1"/>
    <col min="6" max="6" width="24.5" style="1" customWidth="1"/>
    <col min="7" max="16384" width="9.1640625" style="1"/>
  </cols>
  <sheetData>
    <row r="1" spans="1:6" ht="21" customHeight="1" x14ac:dyDescent="0.3">
      <c r="E1" s="31" t="s">
        <v>19</v>
      </c>
      <c r="F1" s="31"/>
    </row>
    <row r="2" spans="1:6" ht="24" customHeight="1" x14ac:dyDescent="0.3">
      <c r="E2" s="31" t="s">
        <v>20</v>
      </c>
      <c r="F2" s="31"/>
    </row>
    <row r="3" spans="1:6" x14ac:dyDescent="0.3">
      <c r="E3" s="31"/>
      <c r="F3" s="31"/>
    </row>
    <row r="4" spans="1:6" x14ac:dyDescent="0.3">
      <c r="E4" s="7"/>
      <c r="F4" s="7"/>
    </row>
    <row r="5" spans="1:6" ht="20.25" x14ac:dyDescent="0.3">
      <c r="A5" s="28" t="s">
        <v>23</v>
      </c>
      <c r="B5" s="28"/>
      <c r="C5" s="28"/>
      <c r="D5" s="28"/>
      <c r="E5" s="28"/>
      <c r="F5" s="28"/>
    </row>
    <row r="6" spans="1:6" ht="28.5" customHeight="1" x14ac:dyDescent="0.3">
      <c r="A6" s="33" t="s">
        <v>21</v>
      </c>
      <c r="B6" s="33"/>
      <c r="C6" s="33"/>
      <c r="D6" s="33"/>
      <c r="E6" s="33"/>
      <c r="F6" s="33"/>
    </row>
    <row r="7" spans="1:6" ht="38.25" customHeight="1" x14ac:dyDescent="0.3">
      <c r="A7" s="32" t="s">
        <v>14</v>
      </c>
      <c r="B7" s="32"/>
      <c r="C7" s="32"/>
      <c r="D7" s="32"/>
      <c r="E7" s="32"/>
      <c r="F7" s="32"/>
    </row>
    <row r="8" spans="1:6" ht="29.25" customHeight="1" x14ac:dyDescent="0.3">
      <c r="F8" s="8" t="s">
        <v>15</v>
      </c>
    </row>
    <row r="9" spans="1:6" ht="24" customHeight="1" x14ac:dyDescent="0.3">
      <c r="A9" s="29" t="s">
        <v>7</v>
      </c>
      <c r="B9" s="29" t="s">
        <v>11</v>
      </c>
      <c r="C9" s="29" t="s">
        <v>12</v>
      </c>
      <c r="D9" s="29" t="s">
        <v>10</v>
      </c>
      <c r="E9" s="34" t="s">
        <v>0</v>
      </c>
      <c r="F9" s="35"/>
    </row>
    <row r="10" spans="1:6" ht="44.25" customHeight="1" x14ac:dyDescent="0.3">
      <c r="A10" s="30"/>
      <c r="B10" s="30"/>
      <c r="C10" s="30"/>
      <c r="D10" s="30"/>
      <c r="E10" s="9" t="s">
        <v>13</v>
      </c>
      <c r="F10" s="9" t="s">
        <v>33</v>
      </c>
    </row>
    <row r="11" spans="1:6" x14ac:dyDescent="0.3">
      <c r="A11" s="10">
        <v>1</v>
      </c>
      <c r="B11" s="10">
        <v>2</v>
      </c>
      <c r="C11" s="10">
        <v>3</v>
      </c>
      <c r="D11" s="10">
        <v>4</v>
      </c>
      <c r="E11" s="10">
        <v>5</v>
      </c>
      <c r="F11" s="10">
        <v>6</v>
      </c>
    </row>
    <row r="12" spans="1:6" ht="30.75" customHeight="1" x14ac:dyDescent="0.3">
      <c r="A12" s="26" t="s">
        <v>16</v>
      </c>
      <c r="B12" s="26"/>
      <c r="C12" s="26"/>
      <c r="D12" s="26"/>
      <c r="E12" s="26"/>
      <c r="F12" s="26"/>
    </row>
    <row r="13" spans="1:6" s="2" customFormat="1" ht="32.25" customHeight="1" x14ac:dyDescent="0.3">
      <c r="A13" s="23" t="s">
        <v>1</v>
      </c>
      <c r="B13" s="16" t="s">
        <v>2</v>
      </c>
      <c r="C13" s="17">
        <f t="shared" ref="C13:F14" si="0">C23</f>
        <v>2089305346.7200003</v>
      </c>
      <c r="D13" s="17">
        <f t="shared" si="0"/>
        <v>-2767373745.3199997</v>
      </c>
      <c r="E13" s="17">
        <f t="shared" si="0"/>
        <v>4856679092.04</v>
      </c>
      <c r="F13" s="17">
        <f t="shared" si="0"/>
        <v>4677658156.6700001</v>
      </c>
    </row>
    <row r="14" spans="1:6" ht="31.5" customHeight="1" x14ac:dyDescent="0.3">
      <c r="A14" s="24">
        <v>208000</v>
      </c>
      <c r="B14" s="16" t="s">
        <v>3</v>
      </c>
      <c r="C14" s="17">
        <f t="shared" ref="C14:C19" si="1">C24</f>
        <v>2089305346.7200003</v>
      </c>
      <c r="D14" s="17">
        <f t="shared" si="0"/>
        <v>-2767373745.3199997</v>
      </c>
      <c r="E14" s="17">
        <f t="shared" si="0"/>
        <v>4856679092.04</v>
      </c>
      <c r="F14" s="17">
        <f t="shared" si="0"/>
        <v>4677658156.6700001</v>
      </c>
    </row>
    <row r="15" spans="1:6" ht="31.5" customHeight="1" x14ac:dyDescent="0.3">
      <c r="A15" s="24">
        <v>208100</v>
      </c>
      <c r="B15" s="16" t="s">
        <v>24</v>
      </c>
      <c r="C15" s="17">
        <f t="shared" si="1"/>
        <v>2439162746.46</v>
      </c>
      <c r="D15" s="17">
        <f t="shared" ref="D15:F19" si="2">D25</f>
        <v>2245102200.27</v>
      </c>
      <c r="E15" s="17">
        <f t="shared" si="2"/>
        <v>194060546.19</v>
      </c>
      <c r="F15" s="17">
        <f t="shared" si="2"/>
        <v>9347881.5199999996</v>
      </c>
    </row>
    <row r="16" spans="1:6" ht="31.5" customHeight="1" x14ac:dyDescent="0.3">
      <c r="A16" s="24">
        <v>208200</v>
      </c>
      <c r="B16" s="16" t="s">
        <v>25</v>
      </c>
      <c r="C16" s="17">
        <f t="shared" si="1"/>
        <v>160901288.74000001</v>
      </c>
      <c r="D16" s="17">
        <f t="shared" si="2"/>
        <v>149988599.72000003</v>
      </c>
      <c r="E16" s="17">
        <f t="shared" si="2"/>
        <v>10912689.019999981</v>
      </c>
      <c r="F16" s="17">
        <f t="shared" si="2"/>
        <v>9020959.7200000007</v>
      </c>
    </row>
    <row r="17" spans="1:219" ht="31.5" customHeight="1" x14ac:dyDescent="0.3">
      <c r="A17" s="24">
        <v>208300</v>
      </c>
      <c r="B17" s="16" t="s">
        <v>26</v>
      </c>
      <c r="C17" s="17">
        <f t="shared" si="1"/>
        <v>-188956111</v>
      </c>
      <c r="D17" s="17">
        <f t="shared" si="2"/>
        <v>-185156110.99000001</v>
      </c>
      <c r="E17" s="17">
        <f t="shared" si="2"/>
        <v>-3800000.01</v>
      </c>
      <c r="F17" s="17">
        <f t="shared" si="2"/>
        <v>-0.01</v>
      </c>
    </row>
    <row r="18" spans="1:219" ht="39.75" customHeight="1" x14ac:dyDescent="0.3">
      <c r="A18" s="24">
        <v>208320</v>
      </c>
      <c r="B18" s="16" t="s">
        <v>32</v>
      </c>
      <c r="C18" s="17">
        <f t="shared" si="1"/>
        <v>0</v>
      </c>
      <c r="D18" s="17">
        <f t="shared" si="2"/>
        <v>3800000</v>
      </c>
      <c r="E18" s="17">
        <f t="shared" si="2"/>
        <v>-3800000</v>
      </c>
      <c r="F18" s="17">
        <f t="shared" si="2"/>
        <v>0</v>
      </c>
    </row>
    <row r="19" spans="1:219" ht="31.5" customHeight="1" x14ac:dyDescent="0.3">
      <c r="A19" s="24" t="s">
        <v>27</v>
      </c>
      <c r="B19" s="16" t="s">
        <v>26</v>
      </c>
      <c r="C19" s="17">
        <f t="shared" si="1"/>
        <v>-188956111</v>
      </c>
      <c r="D19" s="17">
        <f t="shared" si="2"/>
        <v>-188956110.99000001</v>
      </c>
      <c r="E19" s="17">
        <f t="shared" si="2"/>
        <v>-0.01</v>
      </c>
      <c r="F19" s="17">
        <f t="shared" si="2"/>
        <v>-0.01</v>
      </c>
    </row>
    <row r="20" spans="1:219" ht="40.5" customHeight="1" x14ac:dyDescent="0.3">
      <c r="A20" s="24">
        <v>208400</v>
      </c>
      <c r="B20" s="16" t="s">
        <v>4</v>
      </c>
      <c r="C20" s="17">
        <f t="shared" ref="C20:F21" si="3">C30</f>
        <v>0</v>
      </c>
      <c r="D20" s="17">
        <f>D30</f>
        <v>-4677331234.8800001</v>
      </c>
      <c r="E20" s="17">
        <f t="shared" si="3"/>
        <v>4677331234.8800001</v>
      </c>
      <c r="F20" s="17">
        <f t="shared" si="3"/>
        <v>4677331234.8800001</v>
      </c>
    </row>
    <row r="21" spans="1:219" ht="33.75" customHeight="1" x14ac:dyDescent="0.3">
      <c r="A21" s="23"/>
      <c r="B21" s="18" t="s">
        <v>17</v>
      </c>
      <c r="C21" s="17">
        <f t="shared" si="3"/>
        <v>2089305346.7200003</v>
      </c>
      <c r="D21" s="17">
        <f>D31</f>
        <v>-2767373745.3199997</v>
      </c>
      <c r="E21" s="17">
        <f t="shared" si="3"/>
        <v>4856679092.04</v>
      </c>
      <c r="F21" s="17">
        <f t="shared" si="3"/>
        <v>4677658156.6700001</v>
      </c>
    </row>
    <row r="22" spans="1:219" ht="33.75" customHeight="1" x14ac:dyDescent="0.3">
      <c r="A22" s="27" t="s">
        <v>18</v>
      </c>
      <c r="B22" s="27"/>
      <c r="C22" s="27"/>
      <c r="D22" s="27"/>
      <c r="E22" s="27"/>
      <c r="F22" s="27"/>
    </row>
    <row r="23" spans="1:219" s="2" customFormat="1" ht="31.5" customHeight="1" x14ac:dyDescent="0.3">
      <c r="A23" s="23" t="s">
        <v>5</v>
      </c>
      <c r="B23" s="19" t="s">
        <v>8</v>
      </c>
      <c r="C23" s="20">
        <f>C24</f>
        <v>2089305346.7200003</v>
      </c>
      <c r="D23" s="20">
        <f>D24</f>
        <v>-2767373745.3199997</v>
      </c>
      <c r="E23" s="20">
        <f>E24</f>
        <v>4856679092.04</v>
      </c>
      <c r="F23" s="20">
        <f>F24</f>
        <v>4677658156.6700001</v>
      </c>
    </row>
    <row r="24" spans="1:219" s="3" customFormat="1" ht="29.25" customHeight="1" x14ac:dyDescent="0.2">
      <c r="A24" s="24">
        <v>602000</v>
      </c>
      <c r="B24" s="16" t="s">
        <v>9</v>
      </c>
      <c r="C24" s="17">
        <f>SUM(C25-C26)+C30+C27</f>
        <v>2089305346.7200003</v>
      </c>
      <c r="D24" s="17">
        <f>SUM(D25-D26)+D30+D27</f>
        <v>-2767373745.3199997</v>
      </c>
      <c r="E24" s="17">
        <f>SUM(E25-E26)+E30+E27</f>
        <v>4856679092.04</v>
      </c>
      <c r="F24" s="17">
        <f>SUM(F25-F26)+F30+F27</f>
        <v>4677658156.6700001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</row>
    <row r="25" spans="1:219" s="3" customFormat="1" ht="29.25" customHeight="1" x14ac:dyDescent="0.2">
      <c r="A25" s="24" t="s">
        <v>28</v>
      </c>
      <c r="B25" s="21" t="s">
        <v>24</v>
      </c>
      <c r="C25" s="22">
        <f t="shared" ref="C25:C31" si="4">D25+E25</f>
        <v>2439162746.46</v>
      </c>
      <c r="D25" s="17">
        <v>2245102200.27</v>
      </c>
      <c r="E25" s="17">
        <v>194060546.19</v>
      </c>
      <c r="F25" s="17">
        <v>9347881.5199999996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</row>
    <row r="26" spans="1:219" s="3" customFormat="1" ht="29.25" customHeight="1" x14ac:dyDescent="0.2">
      <c r="A26" s="24" t="s">
        <v>29</v>
      </c>
      <c r="B26" s="21" t="s">
        <v>25</v>
      </c>
      <c r="C26" s="22">
        <f t="shared" si="4"/>
        <v>160901288.74000001</v>
      </c>
      <c r="D26" s="17">
        <f>2245102200.27-188956110.99-37455000-185726.56-1440000-100000-69708033-200000000-2610000-150000000-31651300-2520000-7300000-1182081244-4800051-251884-105578451-2835800-11140000-82500000-14000000</f>
        <v>149988599.72000003</v>
      </c>
      <c r="E26" s="17">
        <f>194060546.19-0.01-5703587.18-2114100-326921.79-9156636.64-3800000-2567200-2571801.55-156200000-581782-125828</f>
        <v>10912689.019999981</v>
      </c>
      <c r="F26" s="17">
        <f>9347881.52-0.01-326921.79</f>
        <v>9020959.7200000007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</row>
    <row r="27" spans="1:219" s="3" customFormat="1" ht="29.25" customHeight="1" x14ac:dyDescent="0.2">
      <c r="A27" s="24" t="s">
        <v>30</v>
      </c>
      <c r="B27" s="21" t="s">
        <v>26</v>
      </c>
      <c r="C27" s="22">
        <f>D27+E27</f>
        <v>-188956111</v>
      </c>
      <c r="D27" s="17">
        <f>D29+D28</f>
        <v>-185156110.99000001</v>
      </c>
      <c r="E27" s="17">
        <f>E29+E28</f>
        <v>-3800000.01</v>
      </c>
      <c r="F27" s="17">
        <f>F29+F28</f>
        <v>-0.01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</row>
    <row r="28" spans="1:219" s="3" customFormat="1" ht="37.5" customHeight="1" x14ac:dyDescent="0.2">
      <c r="A28" s="24">
        <v>602302</v>
      </c>
      <c r="B28" s="16" t="s">
        <v>32</v>
      </c>
      <c r="C28" s="22">
        <f>D28+E28</f>
        <v>0</v>
      </c>
      <c r="D28" s="17">
        <v>3800000</v>
      </c>
      <c r="E28" s="17">
        <v>-3800000</v>
      </c>
      <c r="F28" s="17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</row>
    <row r="29" spans="1:219" s="3" customFormat="1" ht="29.25" customHeight="1" x14ac:dyDescent="0.2">
      <c r="A29" s="24" t="s">
        <v>31</v>
      </c>
      <c r="B29" s="21" t="s">
        <v>26</v>
      </c>
      <c r="C29" s="22">
        <f t="shared" si="4"/>
        <v>-188956111</v>
      </c>
      <c r="D29" s="17">
        <f>0.01-188956111</f>
        <v>-188956110.99000001</v>
      </c>
      <c r="E29" s="17">
        <f>-0.01</f>
        <v>-0.01</v>
      </c>
      <c r="F29" s="17">
        <v>-0.01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</row>
    <row r="30" spans="1:219" ht="42" customHeight="1" x14ac:dyDescent="0.3">
      <c r="A30" s="24">
        <v>602400</v>
      </c>
      <c r="B30" s="21" t="s">
        <v>6</v>
      </c>
      <c r="C30" s="22">
        <f t="shared" si="4"/>
        <v>0</v>
      </c>
      <c r="D30" s="17">
        <f>-1814972079-82568300+239860-29950000-103048860-286500000+2041640-27000000-66200-30665641-1141219710-74282104+43728.12-82094492-6104681+34907-451922211-31618950-199332271+29905000-84091117-12000000-34484932-8000000-98625660+11030000-3243508+319199-71527373+10708660-10600-47200000+3696366-14671906-150000</f>
        <v>-4677331234.8800001</v>
      </c>
      <c r="E30" s="17">
        <f>1814972079+82568300-239860+29950000+103048860+286500000-2041640+27000000+66200+30665641+1141219710+74282104-43728.12+82094492+6104681-34907+451922211+31618950+199332271-29905000+84091117+12000000+34484932+8000000+98625660-11030000+3243508-319199+71527373-10708660+10600+47200000-3696366+14671906+150000</f>
        <v>4677331234.8800001</v>
      </c>
      <c r="F30" s="17">
        <f>1814972079+82568300-239860+29950000+103048860+286500000-2041640+27000000+66200+30665641+1141219710+74282104-43728.12+82094492+6104681-34907+451922211+31618950+199332271-29905000+84091117+12000000+34484932+8000000+98625660-11030000+3243508-319199+71527373-10708660+10600+47200000-3696366+14671906+150000</f>
        <v>4677331234.8800001</v>
      </c>
    </row>
    <row r="31" spans="1:219" ht="32.25" customHeight="1" x14ac:dyDescent="0.3">
      <c r="A31" s="15"/>
      <c r="B31" s="18" t="s">
        <v>17</v>
      </c>
      <c r="C31" s="17">
        <f t="shared" si="4"/>
        <v>2089305346.7200003</v>
      </c>
      <c r="D31" s="17">
        <f>SUM(D23)</f>
        <v>-2767373745.3199997</v>
      </c>
      <c r="E31" s="17">
        <f>SUM(E23)</f>
        <v>4856679092.04</v>
      </c>
      <c r="F31" s="17">
        <f>SUM(F23)</f>
        <v>4677658156.6700001</v>
      </c>
    </row>
    <row r="32" spans="1:219" x14ac:dyDescent="0.3">
      <c r="C32" s="6"/>
      <c r="D32" s="6"/>
      <c r="E32" s="6"/>
      <c r="F32" s="6"/>
    </row>
    <row r="33" spans="1:6" x14ac:dyDescent="0.3">
      <c r="C33" s="4"/>
      <c r="D33" s="4"/>
      <c r="E33" s="4"/>
      <c r="F33" s="4"/>
    </row>
    <row r="34" spans="1:6" ht="31.5" customHeight="1" x14ac:dyDescent="0.3">
      <c r="A34" s="5"/>
    </row>
    <row r="35" spans="1:6" s="13" customFormat="1" ht="63" customHeight="1" x14ac:dyDescent="0.3">
      <c r="A35" s="11"/>
      <c r="B35" s="25" t="s">
        <v>22</v>
      </c>
      <c r="C35" s="25"/>
      <c r="D35" s="12"/>
      <c r="E35" s="36" t="s">
        <v>34</v>
      </c>
      <c r="F35" s="36"/>
    </row>
    <row r="36" spans="1:6" x14ac:dyDescent="0.3">
      <c r="C36" s="4"/>
      <c r="D36" s="4"/>
      <c r="E36" s="4"/>
      <c r="F36" s="4"/>
    </row>
    <row r="37" spans="1:6" x14ac:dyDescent="0.3">
      <c r="C37" s="4"/>
      <c r="D37" s="4"/>
      <c r="E37" s="4"/>
      <c r="F37" s="4"/>
    </row>
    <row r="38" spans="1:6" x14ac:dyDescent="0.3">
      <c r="C38" s="4"/>
      <c r="D38" s="4"/>
      <c r="E38" s="4"/>
      <c r="F38" s="4"/>
    </row>
    <row r="39" spans="1:6" x14ac:dyDescent="0.3">
      <c r="C39" s="4"/>
      <c r="D39" s="4"/>
      <c r="E39" s="4"/>
      <c r="F39" s="4"/>
    </row>
    <row r="40" spans="1:6" x14ac:dyDescent="0.3">
      <c r="C40" s="4"/>
      <c r="D40" s="4"/>
      <c r="E40" s="4"/>
      <c r="F40" s="4"/>
    </row>
    <row r="41" spans="1:6" x14ac:dyDescent="0.3">
      <c r="C41" s="4"/>
      <c r="D41" s="4"/>
      <c r="E41" s="4"/>
      <c r="F41" s="4"/>
    </row>
    <row r="42" spans="1:6" x14ac:dyDescent="0.3">
      <c r="C42" s="4"/>
      <c r="D42" s="4"/>
      <c r="E42" s="4"/>
      <c r="F42" s="4"/>
    </row>
    <row r="43" spans="1:6" x14ac:dyDescent="0.3">
      <c r="C43" s="4"/>
      <c r="D43" s="4"/>
      <c r="E43" s="4"/>
      <c r="F43" s="4"/>
    </row>
    <row r="44" spans="1:6" x14ac:dyDescent="0.3">
      <c r="C44" s="4"/>
      <c r="D44" s="4"/>
      <c r="E44" s="4"/>
      <c r="F44" s="4"/>
    </row>
    <row r="45" spans="1:6" x14ac:dyDescent="0.3">
      <c r="C45" s="4"/>
      <c r="D45" s="4"/>
      <c r="E45" s="4"/>
      <c r="F45" s="4"/>
    </row>
    <row r="46" spans="1:6" x14ac:dyDescent="0.3">
      <c r="C46" s="4"/>
      <c r="D46" s="4"/>
      <c r="E46" s="4"/>
      <c r="F46" s="4"/>
    </row>
    <row r="47" spans="1:6" x14ac:dyDescent="0.3">
      <c r="C47" s="4"/>
      <c r="D47" s="4"/>
      <c r="E47" s="4"/>
      <c r="F47" s="4"/>
    </row>
    <row r="48" spans="1:6" x14ac:dyDescent="0.3">
      <c r="C48" s="4"/>
      <c r="D48" s="4"/>
      <c r="E48" s="4"/>
      <c r="F48" s="4"/>
    </row>
    <row r="49" spans="3:6" x14ac:dyDescent="0.3">
      <c r="C49" s="4"/>
      <c r="D49" s="4"/>
      <c r="E49" s="4"/>
      <c r="F49" s="4"/>
    </row>
    <row r="50" spans="3:6" x14ac:dyDescent="0.3">
      <c r="C50" s="4"/>
      <c r="D50" s="4"/>
      <c r="E50" s="4"/>
      <c r="F50" s="4"/>
    </row>
    <row r="51" spans="3:6" x14ac:dyDescent="0.3">
      <c r="C51" s="4"/>
      <c r="D51" s="4"/>
      <c r="E51" s="4"/>
      <c r="F51" s="4"/>
    </row>
    <row r="52" spans="3:6" x14ac:dyDescent="0.3">
      <c r="C52" s="4"/>
      <c r="D52" s="4"/>
      <c r="E52" s="4"/>
      <c r="F52" s="4"/>
    </row>
    <row r="53" spans="3:6" x14ac:dyDescent="0.3">
      <c r="C53" s="4"/>
      <c r="D53" s="4"/>
      <c r="E53" s="4"/>
      <c r="F53" s="4"/>
    </row>
    <row r="54" spans="3:6" x14ac:dyDescent="0.3">
      <c r="C54" s="4"/>
      <c r="D54" s="4"/>
      <c r="E54" s="4"/>
      <c r="F54" s="4"/>
    </row>
    <row r="55" spans="3:6" x14ac:dyDescent="0.3">
      <c r="C55" s="4"/>
      <c r="D55" s="4"/>
      <c r="E55" s="4"/>
      <c r="F55" s="4"/>
    </row>
    <row r="56" spans="3:6" x14ac:dyDescent="0.3">
      <c r="C56" s="4"/>
      <c r="D56" s="4"/>
      <c r="E56" s="4"/>
      <c r="F56" s="4"/>
    </row>
    <row r="57" spans="3:6" x14ac:dyDescent="0.3">
      <c r="C57" s="4"/>
      <c r="D57" s="4"/>
      <c r="E57" s="4"/>
      <c r="F57" s="4"/>
    </row>
    <row r="58" spans="3:6" x14ac:dyDescent="0.3">
      <c r="C58" s="4"/>
      <c r="D58" s="4"/>
      <c r="E58" s="4"/>
      <c r="F58" s="4"/>
    </row>
    <row r="59" spans="3:6" x14ac:dyDescent="0.3">
      <c r="C59" s="4"/>
      <c r="D59" s="4"/>
      <c r="E59" s="4"/>
      <c r="F59" s="4"/>
    </row>
    <row r="60" spans="3:6" x14ac:dyDescent="0.3">
      <c r="C60" s="4"/>
      <c r="D60" s="4"/>
      <c r="E60" s="4"/>
      <c r="F60" s="4"/>
    </row>
    <row r="61" spans="3:6" x14ac:dyDescent="0.3">
      <c r="C61" s="4"/>
      <c r="D61" s="4"/>
      <c r="E61" s="4"/>
      <c r="F61" s="4"/>
    </row>
    <row r="62" spans="3:6" x14ac:dyDescent="0.3">
      <c r="C62" s="4"/>
      <c r="D62" s="4"/>
      <c r="E62" s="4"/>
      <c r="F62" s="4"/>
    </row>
    <row r="63" spans="3:6" x14ac:dyDescent="0.3">
      <c r="C63" s="4"/>
      <c r="D63" s="4"/>
      <c r="E63" s="4"/>
      <c r="F63" s="4"/>
    </row>
    <row r="64" spans="3:6" x14ac:dyDescent="0.3">
      <c r="C64" s="4"/>
      <c r="D64" s="4"/>
      <c r="E64" s="4"/>
      <c r="F64" s="4"/>
    </row>
    <row r="65" spans="3:6" x14ac:dyDescent="0.3">
      <c r="C65" s="4"/>
      <c r="D65" s="4"/>
      <c r="E65" s="4"/>
      <c r="F65" s="4"/>
    </row>
    <row r="66" spans="3:6" x14ac:dyDescent="0.3">
      <c r="C66" s="4"/>
      <c r="D66" s="4"/>
      <c r="E66" s="4"/>
      <c r="F66" s="4"/>
    </row>
    <row r="67" spans="3:6" x14ac:dyDescent="0.3">
      <c r="C67" s="4"/>
      <c r="D67" s="4"/>
      <c r="E67" s="4"/>
      <c r="F67" s="4"/>
    </row>
    <row r="68" spans="3:6" x14ac:dyDescent="0.3">
      <c r="C68" s="4"/>
      <c r="D68" s="4"/>
      <c r="E68" s="4"/>
      <c r="F68" s="4"/>
    </row>
    <row r="69" spans="3:6" x14ac:dyDescent="0.3">
      <c r="C69" s="4"/>
      <c r="D69" s="4"/>
      <c r="E69" s="4"/>
      <c r="F69" s="4"/>
    </row>
    <row r="70" spans="3:6" x14ac:dyDescent="0.3">
      <c r="C70" s="4"/>
      <c r="D70" s="4"/>
      <c r="E70" s="4"/>
      <c r="F70" s="4"/>
    </row>
    <row r="71" spans="3:6" x14ac:dyDescent="0.3">
      <c r="C71" s="4"/>
      <c r="D71" s="4"/>
      <c r="E71" s="4"/>
      <c r="F71" s="4"/>
    </row>
    <row r="72" spans="3:6" x14ac:dyDescent="0.3">
      <c r="C72" s="4"/>
      <c r="D72" s="4"/>
      <c r="E72" s="4"/>
      <c r="F72" s="4"/>
    </row>
    <row r="73" spans="3:6" x14ac:dyDescent="0.3">
      <c r="C73" s="4"/>
      <c r="D73" s="4"/>
      <c r="E73" s="4"/>
      <c r="F73" s="4"/>
    </row>
    <row r="74" spans="3:6" x14ac:dyDescent="0.3">
      <c r="C74" s="4"/>
      <c r="D74" s="4"/>
      <c r="E74" s="4"/>
      <c r="F74" s="4"/>
    </row>
    <row r="75" spans="3:6" x14ac:dyDescent="0.3">
      <c r="C75" s="4"/>
      <c r="D75" s="4"/>
      <c r="E75" s="4"/>
      <c r="F75" s="4"/>
    </row>
    <row r="76" spans="3:6" x14ac:dyDescent="0.3">
      <c r="C76" s="4"/>
      <c r="D76" s="4"/>
      <c r="E76" s="4"/>
      <c r="F76" s="4"/>
    </row>
    <row r="77" spans="3:6" x14ac:dyDescent="0.3">
      <c r="C77" s="4"/>
      <c r="D77" s="4"/>
      <c r="E77" s="4"/>
      <c r="F77" s="4"/>
    </row>
    <row r="78" spans="3:6" x14ac:dyDescent="0.3">
      <c r="C78" s="4"/>
      <c r="D78" s="4"/>
      <c r="E78" s="4"/>
      <c r="F78" s="4"/>
    </row>
    <row r="79" spans="3:6" x14ac:dyDescent="0.3">
      <c r="C79" s="4"/>
      <c r="D79" s="4"/>
      <c r="E79" s="4"/>
      <c r="F79" s="4"/>
    </row>
    <row r="80" spans="3:6" x14ac:dyDescent="0.3">
      <c r="C80" s="4"/>
      <c r="D80" s="4"/>
      <c r="E80" s="4"/>
      <c r="F80" s="4"/>
    </row>
    <row r="81" spans="3:6" x14ac:dyDescent="0.3">
      <c r="C81" s="4"/>
      <c r="D81" s="4"/>
      <c r="E81" s="4"/>
      <c r="F81" s="4"/>
    </row>
    <row r="82" spans="3:6" x14ac:dyDescent="0.3">
      <c r="C82" s="4"/>
      <c r="D82" s="4"/>
      <c r="E82" s="4"/>
      <c r="F82" s="4"/>
    </row>
    <row r="83" spans="3:6" x14ac:dyDescent="0.3">
      <c r="C83" s="4"/>
      <c r="D83" s="4"/>
      <c r="E83" s="4"/>
      <c r="F83" s="4"/>
    </row>
    <row r="84" spans="3:6" x14ac:dyDescent="0.3">
      <c r="C84" s="4"/>
      <c r="D84" s="4"/>
      <c r="E84" s="4"/>
      <c r="F84" s="4"/>
    </row>
    <row r="85" spans="3:6" x14ac:dyDescent="0.3">
      <c r="C85" s="4"/>
      <c r="D85" s="4"/>
      <c r="E85" s="4"/>
      <c r="F85" s="4"/>
    </row>
    <row r="86" spans="3:6" x14ac:dyDescent="0.3">
      <c r="C86" s="4"/>
      <c r="D86" s="4"/>
      <c r="E86" s="4"/>
      <c r="F86" s="4"/>
    </row>
    <row r="87" spans="3:6" x14ac:dyDescent="0.3">
      <c r="C87" s="4"/>
      <c r="D87" s="4"/>
      <c r="E87" s="4"/>
      <c r="F87" s="4"/>
    </row>
    <row r="88" spans="3:6" x14ac:dyDescent="0.3">
      <c r="C88" s="4"/>
      <c r="D88" s="4"/>
      <c r="E88" s="4"/>
      <c r="F88" s="4"/>
    </row>
    <row r="89" spans="3:6" x14ac:dyDescent="0.3">
      <c r="C89" s="4"/>
      <c r="D89" s="4"/>
      <c r="E89" s="4"/>
      <c r="F89" s="4"/>
    </row>
    <row r="90" spans="3:6" x14ac:dyDescent="0.3">
      <c r="C90" s="4"/>
      <c r="D90" s="4"/>
      <c r="E90" s="4"/>
      <c r="F90" s="4"/>
    </row>
    <row r="91" spans="3:6" x14ac:dyDescent="0.3">
      <c r="C91" s="4"/>
      <c r="D91" s="4"/>
      <c r="E91" s="4"/>
      <c r="F91" s="4"/>
    </row>
    <row r="92" spans="3:6" x14ac:dyDescent="0.3">
      <c r="C92" s="4"/>
      <c r="D92" s="4"/>
      <c r="E92" s="4"/>
      <c r="F92" s="4"/>
    </row>
    <row r="93" spans="3:6" x14ac:dyDescent="0.3">
      <c r="C93" s="4"/>
      <c r="D93" s="4"/>
      <c r="E93" s="4"/>
      <c r="F93" s="4"/>
    </row>
    <row r="94" spans="3:6" x14ac:dyDescent="0.3">
      <c r="C94" s="4"/>
      <c r="D94" s="4"/>
      <c r="E94" s="4"/>
      <c r="F94" s="4"/>
    </row>
    <row r="95" spans="3:6" x14ac:dyDescent="0.3">
      <c r="C95" s="4"/>
      <c r="D95" s="4"/>
      <c r="E95" s="4"/>
      <c r="F95" s="4"/>
    </row>
    <row r="96" spans="3:6" x14ac:dyDescent="0.3">
      <c r="C96" s="4"/>
      <c r="D96" s="4"/>
      <c r="E96" s="4"/>
      <c r="F96" s="4"/>
    </row>
    <row r="97" spans="3:6" x14ac:dyDescent="0.3">
      <c r="C97" s="4"/>
      <c r="D97" s="4"/>
      <c r="E97" s="4"/>
      <c r="F97" s="4"/>
    </row>
    <row r="98" spans="3:6" x14ac:dyDescent="0.3">
      <c r="C98" s="4"/>
      <c r="D98" s="4"/>
      <c r="E98" s="4"/>
      <c r="F98" s="4"/>
    </row>
    <row r="99" spans="3:6" x14ac:dyDescent="0.3">
      <c r="C99" s="4"/>
      <c r="D99" s="4"/>
      <c r="E99" s="4"/>
      <c r="F99" s="4"/>
    </row>
    <row r="100" spans="3:6" x14ac:dyDescent="0.3">
      <c r="C100" s="4"/>
      <c r="D100" s="4"/>
      <c r="E100" s="4"/>
      <c r="F100" s="4"/>
    </row>
    <row r="101" spans="3:6" x14ac:dyDescent="0.3">
      <c r="C101" s="4"/>
      <c r="D101" s="4"/>
      <c r="E101" s="4"/>
      <c r="F101" s="4"/>
    </row>
    <row r="102" spans="3:6" x14ac:dyDescent="0.3">
      <c r="C102" s="4"/>
      <c r="D102" s="4"/>
      <c r="E102" s="4"/>
      <c r="F102" s="4"/>
    </row>
    <row r="103" spans="3:6" x14ac:dyDescent="0.3">
      <c r="C103" s="4"/>
      <c r="D103" s="4"/>
      <c r="E103" s="4"/>
      <c r="F103" s="4"/>
    </row>
    <row r="104" spans="3:6" x14ac:dyDescent="0.3">
      <c r="C104" s="4"/>
      <c r="D104" s="4"/>
      <c r="E104" s="4"/>
      <c r="F104" s="4"/>
    </row>
    <row r="105" spans="3:6" x14ac:dyDescent="0.3">
      <c r="C105" s="4"/>
      <c r="D105" s="4"/>
      <c r="E105" s="4"/>
      <c r="F105" s="4"/>
    </row>
    <row r="106" spans="3:6" x14ac:dyDescent="0.3">
      <c r="C106" s="4"/>
      <c r="D106" s="4"/>
      <c r="E106" s="4"/>
      <c r="F106" s="4"/>
    </row>
    <row r="107" spans="3:6" x14ac:dyDescent="0.3">
      <c r="C107" s="4"/>
      <c r="D107" s="4"/>
      <c r="E107" s="4"/>
      <c r="F107" s="4"/>
    </row>
    <row r="108" spans="3:6" x14ac:dyDescent="0.3">
      <c r="C108" s="4"/>
      <c r="D108" s="4"/>
      <c r="E108" s="4"/>
      <c r="F108" s="4"/>
    </row>
    <row r="109" spans="3:6" x14ac:dyDescent="0.3">
      <c r="C109" s="4"/>
      <c r="D109" s="4"/>
      <c r="E109" s="4"/>
      <c r="F109" s="4"/>
    </row>
    <row r="110" spans="3:6" x14ac:dyDescent="0.3">
      <c r="C110" s="4"/>
      <c r="D110" s="4"/>
      <c r="E110" s="4"/>
      <c r="F110" s="4"/>
    </row>
    <row r="111" spans="3:6" x14ac:dyDescent="0.3">
      <c r="C111" s="4"/>
      <c r="D111" s="4"/>
      <c r="E111" s="4"/>
      <c r="F111" s="4"/>
    </row>
    <row r="112" spans="3:6" x14ac:dyDescent="0.3">
      <c r="C112" s="4"/>
      <c r="D112" s="4"/>
      <c r="E112" s="4"/>
      <c r="F112" s="4"/>
    </row>
    <row r="113" spans="3:6" x14ac:dyDescent="0.3">
      <c r="C113" s="4"/>
      <c r="D113" s="4"/>
      <c r="E113" s="4"/>
      <c r="F113" s="4"/>
    </row>
    <row r="114" spans="3:6" x14ac:dyDescent="0.3">
      <c r="C114" s="4"/>
      <c r="D114" s="4"/>
      <c r="E114" s="4"/>
      <c r="F114" s="4"/>
    </row>
    <row r="115" spans="3:6" x14ac:dyDescent="0.3">
      <c r="C115" s="4"/>
      <c r="D115" s="4"/>
      <c r="E115" s="4"/>
      <c r="F115" s="4"/>
    </row>
    <row r="116" spans="3:6" x14ac:dyDescent="0.3">
      <c r="C116" s="4"/>
      <c r="D116" s="4"/>
      <c r="E116" s="4"/>
      <c r="F116" s="4"/>
    </row>
    <row r="117" spans="3:6" x14ac:dyDescent="0.3">
      <c r="C117" s="4"/>
      <c r="D117" s="4"/>
      <c r="E117" s="4"/>
      <c r="F117" s="4"/>
    </row>
    <row r="118" spans="3:6" x14ac:dyDescent="0.3">
      <c r="C118" s="4"/>
      <c r="D118" s="4"/>
      <c r="E118" s="4"/>
      <c r="F118" s="4"/>
    </row>
    <row r="119" spans="3:6" x14ac:dyDescent="0.3">
      <c r="C119" s="4"/>
      <c r="D119" s="4"/>
      <c r="E119" s="4"/>
      <c r="F119" s="4"/>
    </row>
    <row r="120" spans="3:6" x14ac:dyDescent="0.3">
      <c r="C120" s="4"/>
      <c r="D120" s="4"/>
      <c r="E120" s="4"/>
      <c r="F120" s="4"/>
    </row>
    <row r="121" spans="3:6" x14ac:dyDescent="0.3">
      <c r="C121" s="4"/>
      <c r="D121" s="4"/>
      <c r="E121" s="4"/>
      <c r="F121" s="4"/>
    </row>
    <row r="122" spans="3:6" x14ac:dyDescent="0.3">
      <c r="C122" s="4"/>
      <c r="D122" s="4"/>
      <c r="E122" s="4"/>
      <c r="F122" s="4"/>
    </row>
    <row r="123" spans="3:6" x14ac:dyDescent="0.3">
      <c r="C123" s="4"/>
      <c r="D123" s="4"/>
      <c r="E123" s="4"/>
      <c r="F123" s="4"/>
    </row>
    <row r="124" spans="3:6" x14ac:dyDescent="0.3">
      <c r="C124" s="4"/>
      <c r="D124" s="4"/>
      <c r="E124" s="4"/>
      <c r="F124" s="4"/>
    </row>
    <row r="125" spans="3:6" x14ac:dyDescent="0.3">
      <c r="C125" s="4"/>
      <c r="D125" s="4"/>
      <c r="E125" s="4"/>
      <c r="F125" s="4"/>
    </row>
    <row r="126" spans="3:6" x14ac:dyDescent="0.3">
      <c r="C126" s="4"/>
      <c r="D126" s="4"/>
      <c r="E126" s="4"/>
      <c r="F126" s="4"/>
    </row>
    <row r="127" spans="3:6" x14ac:dyDescent="0.3">
      <c r="C127" s="4"/>
      <c r="D127" s="4"/>
      <c r="E127" s="4"/>
      <c r="F127" s="4"/>
    </row>
  </sheetData>
  <mergeCells count="15">
    <mergeCell ref="E1:F1"/>
    <mergeCell ref="A7:F7"/>
    <mergeCell ref="A6:F6"/>
    <mergeCell ref="A9:A10"/>
    <mergeCell ref="C9:C10"/>
    <mergeCell ref="E9:F9"/>
    <mergeCell ref="E3:F3"/>
    <mergeCell ref="E2:F2"/>
    <mergeCell ref="B35:C35"/>
    <mergeCell ref="A12:F12"/>
    <mergeCell ref="A22:F22"/>
    <mergeCell ref="E35:F35"/>
    <mergeCell ref="A5:F5"/>
    <mergeCell ref="D9:D10"/>
    <mergeCell ref="B9:B10"/>
  </mergeCells>
  <phoneticPr fontId="11" type="noConversion"/>
  <printOptions horizontalCentered="1"/>
  <pageMargins left="0.98425196850393704" right="0.59055118110236227" top="0.59055118110236227" bottom="0.59055118110236227" header="0.39370078740157483" footer="0.39370078740157483"/>
  <pageSetup paperSize="9"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ОР</vt:lpstr>
      <vt:lpstr>ОР!Область_печати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Качаєнко Олена Андріївна</dc:creator>
  <cp:lastModifiedBy>User</cp:lastModifiedBy>
  <cp:lastPrinted>2025-01-08T15:56:07Z</cp:lastPrinted>
  <dcterms:created xsi:type="dcterms:W3CDTF">2014-01-17T10:52:16Z</dcterms:created>
  <dcterms:modified xsi:type="dcterms:W3CDTF">2025-12-16T15:39:34Z</dcterms:modified>
</cp:coreProperties>
</file>