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200" windowHeight="10230" tabRatio="602"/>
  </bookViews>
  <sheets>
    <sheet name="2026 " sheetId="4" r:id="rId1"/>
  </sheets>
  <definedNames>
    <definedName name="_xlnm._FilterDatabase" localSheetId="0" hidden="1">'2026 '!$A$11:$L$232</definedName>
    <definedName name="Excel_BuiltIn_Print_Titles" localSheetId="0">'2026 '!$10:$10</definedName>
    <definedName name="Z_13404B8C_9394_4F03_AC85_30060F64F3FA_.wvu.FilterData" localSheetId="0" hidden="1">'2026 '!$A$10:$J$170</definedName>
    <definedName name="Z_13404B8C_9394_4F03_AC85_30060F64F3FA_.wvu.PrintArea" localSheetId="0" hidden="1">'2026 '!$A$1:$J$235</definedName>
    <definedName name="Z_2544C09D_6F05_4B35_B294_F5734B516DB7_.wvu.FilterData" localSheetId="0" hidden="1">'2026 '!$A$11:$J$170</definedName>
    <definedName name="Z_2DF03D22_038C_4633_BC59_BD65AE2BF080_.wvu.FilterData" localSheetId="0" hidden="1">'2026 '!$A$11:$J$170</definedName>
    <definedName name="Z_2DF03D22_038C_4633_BC59_BD65AE2BF080_.wvu.PrintArea" localSheetId="0" hidden="1">'2026 '!$A$1:$J$234</definedName>
    <definedName name="Z_2DF03D22_038C_4633_BC59_BD65AE2BF080_.wvu.PrintTitles" localSheetId="0" hidden="1">'2026 '!$8:$10</definedName>
    <definedName name="Z_2DF03D22_038C_4633_BC59_BD65AE2BF080_.wvu.Rows" localSheetId="0" hidden="1">'2026 '!$12:$85,'2026 '!#REF!,'2026 '!#REF!,'2026 '!$101:$215,'2026 '!$165:$165,'2026 '!$170:$170</definedName>
    <definedName name="Z_3B5C3CFA_F5D3_4720_8335_6B42DA4C7099_.wvu.FilterData" localSheetId="0" hidden="1">'2026 '!$A$11:$J$170</definedName>
    <definedName name="Z_46F15536_9AB3_432E_A686_742EDCC2343D_.wvu.FilterData" localSheetId="0" hidden="1">'2026 '!$A$10:$J$170</definedName>
    <definedName name="Z_46F15536_9AB3_432E_A686_742EDCC2343D_.wvu.PrintArea" localSheetId="0" hidden="1">'2026 '!$A$1:$J$235</definedName>
    <definedName name="Z_48B006C7_4833_439C_8DEA_75B7C9E8B0E8_.wvu.FilterData" localSheetId="0" hidden="1">'2026 '!$A$11:$J$170</definedName>
    <definedName name="Z_48B006C7_4833_439C_8DEA_75B7C9E8B0E8_.wvu.PrintArea" localSheetId="0" hidden="1">'2026 '!$A$1:$J$234</definedName>
    <definedName name="Z_48B006C7_4833_439C_8DEA_75B7C9E8B0E8_.wvu.PrintTitles" localSheetId="0" hidden="1">'2026 '!$8:$10</definedName>
    <definedName name="Z_48B006C7_4833_439C_8DEA_75B7C9E8B0E8_.wvu.Rows" localSheetId="0" hidden="1">'2026 '!$12:$85,'2026 '!$101:$215,'2026 '!$165:$165,'2026 '!$170:$170</definedName>
    <definedName name="Z_62E010A0_F7FF_4551_9B97_DCC24689A875_.wvu.FilterData" localSheetId="0" hidden="1">'2026 '!$A$11:$J$170</definedName>
    <definedName name="Z_6AB0FFBC_D224_4C80_8A89_5265400DA5A0_.wvu.FilterData" localSheetId="0" hidden="1">'2026 '!$A$11:$J$170</definedName>
    <definedName name="Z_6E730A68_434D_4D57_8BDF_AE1167B5A220_.wvu.FilterData" localSheetId="0" hidden="1">'2026 '!$A$11:$J$170</definedName>
    <definedName name="Z_6E730A68_434D_4D57_8BDF_AE1167B5A220_.wvu.Rows" localSheetId="0" hidden="1">'2026 '!#REF!</definedName>
    <definedName name="Z_96E2A35E_4A48_419F_9E38_8CEFA5D27C66_.wvu.PrintArea" localSheetId="0">'2026 '!$A$1:$J$232</definedName>
    <definedName name="Z_96E2A35E_4A48_419F_9E38_8CEFA5D27C66_.wvu.PrintTitles" localSheetId="0">'2026 '!$10:$10</definedName>
    <definedName name="Z_96E2A35E_4A48_419F_9E38_8CEFA5D27C66_.wvu.Rows" localSheetId="0">'2026 '!#REF!</definedName>
    <definedName name="Z_ABBD498D_3D2F_4E62_985A_EF1DC4D9DC47_.wvu.PrintArea" localSheetId="0">'2026 '!$A$1:$J$232</definedName>
    <definedName name="Z_ABBD498D_3D2F_4E62_985A_EF1DC4D9DC47_.wvu.PrintTitles" localSheetId="0">'2026 '!$10:$10</definedName>
    <definedName name="Z_ABBD498D_3D2F_4E62_985A_EF1DC4D9DC47_.wvu.Rows" localSheetId="0">'2026 '!#REF!</definedName>
    <definedName name="Z_E02D48B6_D0D9_4E6E_B70D_8E13580A6528_.wvu.PrintArea" localSheetId="0">'2026 '!$A$1:$J$232</definedName>
    <definedName name="Z_E02D48B6_D0D9_4E6E_B70D_8E13580A6528_.wvu.PrintTitles" localSheetId="0">'2026 '!$10:$10</definedName>
    <definedName name="Z_E02D48B6_D0D9_4E6E_B70D_8E13580A6528_.wvu.Rows" localSheetId="0">'2026 '!#REF!</definedName>
    <definedName name="_xlnm.Print_Titles" localSheetId="0">'2026 '!$9:$11</definedName>
    <definedName name="_xlnm.Print_Area" localSheetId="0">'2026 '!$A$1:$J$234</definedName>
  </definedNames>
  <calcPr calcId="145621" fullCalcOnLoad="1"/>
  <customWorkbookViews>
    <customWorkbookView name="Клименко Анна - Особисте подання" guid="{46F15536-9AB3-432E-A686-742EDCC2343D}" mergeInterval="0" personalView="1" maximized="1" xWindow="-8" yWindow="-8" windowWidth="1936" windowHeight="1056" tabRatio="602" activeSheetId="1" showComments="commIndAndComment"/>
    <customWorkbookView name="Бiк Галина - Личное представление" guid="{13404B8C-9394-4F03-AC85-30060F64F3FA}" mergeInterval="0" personalView="1" maximized="1" xWindow="-9" yWindow="-9" windowWidth="1938" windowHeight="1048" tabRatio="602" activeSheetId="1" showComments="commIndAndComment"/>
    <customWorkbookView name="Гаврилюк Олена - Особисте подання" guid="{2DF03D22-038C-4633-BC59-BD65AE2BF080}" mergeInterval="0" personalView="1" maximized="1" xWindow="-8" yWindow="-8" windowWidth="1296" windowHeight="696" tabRatio="602" activeSheetId="1"/>
    <customWorkbookView name="Шведун Світлана - Особисте подання" guid="{48B006C7-4833-439C-8DEA-75B7C9E8B0E8}" mergeInterval="0" personalView="1" maximized="1" xWindow="-9" yWindow="-9" windowWidth="1938" windowHeight="1048" tabRatio="602" activeSheetId="1"/>
    <customWorkbookView name="Грешних Наталія - Особисте подання" guid="{3B5C3CFA-F5D3-4720-8335-6B42DA4C7099}" mergeInterval="0" personalView="1" maximized="1" xWindow="-1288" yWindow="-8" windowWidth="1296" windowHeight="1000" tabRatio="602" activeSheetId="1"/>
    <customWorkbookView name="Рябова Наталія - Особисте подання" guid="{6E730A68-434D-4D57-8BDF-AE1167B5A220}" mergeInterval="0" personalView="1" maximized="1" xWindow="-8" yWindow="-8" windowWidth="1936" windowHeight="1056" tabRatio="602" activeSheetId="1"/>
  </customWorkbookViews>
</workbook>
</file>

<file path=xl/calcChain.xml><?xml version="1.0" encoding="utf-8"?>
<calcChain xmlns="http://schemas.openxmlformats.org/spreadsheetml/2006/main">
  <c r="I132" i="4" l="1"/>
  <c r="J132" i="4"/>
  <c r="H132" i="4"/>
  <c r="H127" i="4"/>
  <c r="H126" i="4"/>
  <c r="H124" i="4"/>
  <c r="I30" i="4"/>
  <c r="J30" i="4"/>
  <c r="H30" i="4"/>
  <c r="H29" i="4"/>
  <c r="G32" i="4"/>
  <c r="I104" i="4"/>
  <c r="I103" i="4"/>
  <c r="I101" i="4"/>
  <c r="J104" i="4"/>
  <c r="J103" i="4"/>
  <c r="J101" i="4"/>
  <c r="H104" i="4"/>
  <c r="H103" i="4"/>
  <c r="G231" i="4"/>
  <c r="J230" i="4"/>
  <c r="J229" i="4"/>
  <c r="J227" i="4"/>
  <c r="I230" i="4"/>
  <c r="I229" i="4"/>
  <c r="I227" i="4"/>
  <c r="H230" i="4"/>
  <c r="H229" i="4"/>
  <c r="G145" i="4"/>
  <c r="G144" i="4"/>
  <c r="G143" i="4"/>
  <c r="G141" i="4"/>
  <c r="J144" i="4"/>
  <c r="J143" i="4"/>
  <c r="J141" i="4"/>
  <c r="I144" i="4"/>
  <c r="H144" i="4"/>
  <c r="H143" i="4"/>
  <c r="H141" i="4"/>
  <c r="I143" i="4"/>
  <c r="I141" i="4"/>
  <c r="G38" i="4"/>
  <c r="J37" i="4"/>
  <c r="J36" i="4"/>
  <c r="J34" i="4"/>
  <c r="I37" i="4"/>
  <c r="I36" i="4"/>
  <c r="G36" i="4"/>
  <c r="H37" i="4"/>
  <c r="G35" i="4"/>
  <c r="G52" i="4"/>
  <c r="J51" i="4"/>
  <c r="J50" i="4"/>
  <c r="I51" i="4"/>
  <c r="I50" i="4"/>
  <c r="H51" i="4"/>
  <c r="H50" i="4"/>
  <c r="G50" i="4"/>
  <c r="G49" i="4"/>
  <c r="G48" i="4"/>
  <c r="G47" i="4"/>
  <c r="J47" i="4"/>
  <c r="J46" i="4"/>
  <c r="I47" i="4"/>
  <c r="I46" i="4"/>
  <c r="I44" i="4"/>
  <c r="H47" i="4"/>
  <c r="H46" i="4"/>
  <c r="G226" i="4"/>
  <c r="J225" i="4"/>
  <c r="J224" i="4"/>
  <c r="J222" i="4"/>
  <c r="I225" i="4"/>
  <c r="I224" i="4"/>
  <c r="I222" i="4"/>
  <c r="H225" i="4"/>
  <c r="H224" i="4"/>
  <c r="G223" i="4"/>
  <c r="G85" i="4"/>
  <c r="J84" i="4"/>
  <c r="J83" i="4"/>
  <c r="J81" i="4"/>
  <c r="I84" i="4"/>
  <c r="I83" i="4"/>
  <c r="I81" i="4"/>
  <c r="H84" i="4"/>
  <c r="H83" i="4"/>
  <c r="G62" i="4"/>
  <c r="J61" i="4"/>
  <c r="J60" i="4"/>
  <c r="J58" i="4"/>
  <c r="I61" i="4"/>
  <c r="I60" i="4"/>
  <c r="H61" i="4"/>
  <c r="G61" i="4"/>
  <c r="G43" i="4"/>
  <c r="G42" i="4"/>
  <c r="J42" i="4"/>
  <c r="J41" i="4"/>
  <c r="J39" i="4"/>
  <c r="I42" i="4"/>
  <c r="I41" i="4"/>
  <c r="I39" i="4"/>
  <c r="H42" i="4"/>
  <c r="H41" i="4"/>
  <c r="G170" i="4"/>
  <c r="J169" i="4"/>
  <c r="J168" i="4"/>
  <c r="J166" i="4"/>
  <c r="I169" i="4"/>
  <c r="I168" i="4"/>
  <c r="I166" i="4"/>
  <c r="H169" i="4"/>
  <c r="H168" i="4"/>
  <c r="G140" i="4"/>
  <c r="G139" i="4"/>
  <c r="J138" i="4"/>
  <c r="J137" i="4"/>
  <c r="J135" i="4"/>
  <c r="I138" i="4"/>
  <c r="I137" i="4"/>
  <c r="I135" i="4"/>
  <c r="H138" i="4"/>
  <c r="H137" i="4"/>
  <c r="G156" i="4"/>
  <c r="J155" i="4"/>
  <c r="J154" i="4"/>
  <c r="J152" i="4"/>
  <c r="I155" i="4"/>
  <c r="I154" i="4"/>
  <c r="I152" i="4"/>
  <c r="H155" i="4"/>
  <c r="H154" i="4"/>
  <c r="H152" i="4"/>
  <c r="G80" i="4"/>
  <c r="J79" i="4"/>
  <c r="J78" i="4"/>
  <c r="J76" i="4"/>
  <c r="I79" i="4"/>
  <c r="I78" i="4"/>
  <c r="I76" i="4"/>
  <c r="H79" i="4"/>
  <c r="H78" i="4"/>
  <c r="G67" i="4"/>
  <c r="J66" i="4"/>
  <c r="J65" i="4"/>
  <c r="J63" i="4"/>
  <c r="I66" i="4"/>
  <c r="H66" i="4"/>
  <c r="H65" i="4"/>
  <c r="G75" i="4"/>
  <c r="J74" i="4"/>
  <c r="J73" i="4"/>
  <c r="I74" i="4"/>
  <c r="I73" i="4"/>
  <c r="H74" i="4"/>
  <c r="H73" i="4"/>
  <c r="G72" i="4"/>
  <c r="J71" i="4"/>
  <c r="J70" i="4"/>
  <c r="J68" i="4"/>
  <c r="I71" i="4"/>
  <c r="I70" i="4"/>
  <c r="I68" i="4"/>
  <c r="H71" i="4"/>
  <c r="H70" i="4"/>
  <c r="G165" i="4"/>
  <c r="G164" i="4"/>
  <c r="G163" i="4"/>
  <c r="G162" i="4"/>
  <c r="G161" i="4"/>
  <c r="J160" i="4"/>
  <c r="J159" i="4"/>
  <c r="J157" i="4"/>
  <c r="I160" i="4"/>
  <c r="I159" i="4"/>
  <c r="I157" i="4"/>
  <c r="H160" i="4"/>
  <c r="H159" i="4"/>
  <c r="G159" i="4"/>
  <c r="G151" i="4"/>
  <c r="G150" i="4"/>
  <c r="J149" i="4"/>
  <c r="J148" i="4"/>
  <c r="J146" i="4"/>
  <c r="I149" i="4"/>
  <c r="I148" i="4"/>
  <c r="I146" i="4"/>
  <c r="H149" i="4"/>
  <c r="G185" i="4"/>
  <c r="G184" i="4"/>
  <c r="G180" i="4"/>
  <c r="G183" i="4"/>
  <c r="G182" i="4"/>
  <c r="G181" i="4"/>
  <c r="J180" i="4"/>
  <c r="J179" i="4"/>
  <c r="J177" i="4"/>
  <c r="I180" i="4"/>
  <c r="I179" i="4"/>
  <c r="I177" i="4"/>
  <c r="H180" i="4"/>
  <c r="H179" i="4"/>
  <c r="G108" i="4"/>
  <c r="G107" i="4"/>
  <c r="G106" i="4"/>
  <c r="G105" i="4"/>
  <c r="G104" i="4"/>
  <c r="G216" i="4"/>
  <c r="G215" i="4"/>
  <c r="J215" i="4"/>
  <c r="J214" i="4"/>
  <c r="J209" i="4"/>
  <c r="I215" i="4"/>
  <c r="I214" i="4"/>
  <c r="H215" i="4"/>
  <c r="H214" i="4"/>
  <c r="G213" i="4"/>
  <c r="G212" i="4"/>
  <c r="G211" i="4"/>
  <c r="J212" i="4"/>
  <c r="J211" i="4"/>
  <c r="I212" i="4"/>
  <c r="I211" i="4"/>
  <c r="H212" i="4"/>
  <c r="H211" i="4"/>
  <c r="G208" i="4"/>
  <c r="J207" i="4"/>
  <c r="J206" i="4"/>
  <c r="I207" i="4"/>
  <c r="I206" i="4"/>
  <c r="G206" i="4"/>
  <c r="H207" i="4"/>
  <c r="G205" i="4"/>
  <c r="G203" i="4"/>
  <c r="J203" i="4"/>
  <c r="J199" i="4"/>
  <c r="J198" i="4"/>
  <c r="I203" i="4"/>
  <c r="I199" i="4"/>
  <c r="I198" i="4"/>
  <c r="H203" i="4"/>
  <c r="H199" i="4"/>
  <c r="H198" i="4"/>
  <c r="G202" i="4"/>
  <c r="G199" i="4"/>
  <c r="G201" i="4"/>
  <c r="G200" i="4"/>
  <c r="G197" i="4"/>
  <c r="G195" i="4"/>
  <c r="J195" i="4"/>
  <c r="J189" i="4"/>
  <c r="J188" i="4"/>
  <c r="I195" i="4"/>
  <c r="I189" i="4"/>
  <c r="I188" i="4"/>
  <c r="I186" i="4"/>
  <c r="H195" i="4"/>
  <c r="H189" i="4"/>
  <c r="H188" i="4"/>
  <c r="G194" i="4"/>
  <c r="G193" i="4"/>
  <c r="G192" i="4"/>
  <c r="G191" i="4"/>
  <c r="G190" i="4"/>
  <c r="G189" i="4"/>
  <c r="G57" i="4"/>
  <c r="J56" i="4"/>
  <c r="J55" i="4"/>
  <c r="J53" i="4"/>
  <c r="I56" i="4"/>
  <c r="H56" i="4"/>
  <c r="H55" i="4"/>
  <c r="H53" i="4"/>
  <c r="G221" i="4"/>
  <c r="J220" i="4"/>
  <c r="J219" i="4"/>
  <c r="J217" i="4"/>
  <c r="I220" i="4"/>
  <c r="H220" i="4"/>
  <c r="H219" i="4"/>
  <c r="G100" i="4"/>
  <c r="G99" i="4"/>
  <c r="G98" i="4"/>
  <c r="G97" i="4"/>
  <c r="G96" i="4"/>
  <c r="G95" i="4"/>
  <c r="G94" i="4"/>
  <c r="J93" i="4"/>
  <c r="J92" i="4"/>
  <c r="I93" i="4"/>
  <c r="I92" i="4"/>
  <c r="H93" i="4"/>
  <c r="G93" i="4"/>
  <c r="G91" i="4"/>
  <c r="G90" i="4"/>
  <c r="J89" i="4"/>
  <c r="J88" i="4"/>
  <c r="J86" i="4"/>
  <c r="I89" i="4"/>
  <c r="I88" i="4"/>
  <c r="H89" i="4"/>
  <c r="H88" i="4"/>
  <c r="G134" i="4"/>
  <c r="G132" i="4"/>
  <c r="G127" i="4"/>
  <c r="J127" i="4"/>
  <c r="J126" i="4"/>
  <c r="J124" i="4"/>
  <c r="I127" i="4"/>
  <c r="I126" i="4"/>
  <c r="I124" i="4"/>
  <c r="G131" i="4"/>
  <c r="G130" i="4"/>
  <c r="G129" i="4"/>
  <c r="G128" i="4"/>
  <c r="G123" i="4"/>
  <c r="G122" i="4"/>
  <c r="J121" i="4"/>
  <c r="J120" i="4"/>
  <c r="J118" i="4"/>
  <c r="I121" i="4"/>
  <c r="I120" i="4"/>
  <c r="I118" i="4"/>
  <c r="H121" i="4"/>
  <c r="H120" i="4"/>
  <c r="G176" i="4"/>
  <c r="G175" i="4"/>
  <c r="J174" i="4"/>
  <c r="J173" i="4"/>
  <c r="J171" i="4"/>
  <c r="I174" i="4"/>
  <c r="H174" i="4"/>
  <c r="G117" i="4"/>
  <c r="G116" i="4"/>
  <c r="G115" i="4"/>
  <c r="G114" i="4"/>
  <c r="G113" i="4"/>
  <c r="J112" i="4"/>
  <c r="J111" i="4"/>
  <c r="J109" i="4"/>
  <c r="I112" i="4"/>
  <c r="I111" i="4"/>
  <c r="H112" i="4"/>
  <c r="G33" i="4"/>
  <c r="G30" i="4"/>
  <c r="G31" i="4"/>
  <c r="J29" i="4"/>
  <c r="J27" i="4"/>
  <c r="I29" i="4"/>
  <c r="I27" i="4"/>
  <c r="G26" i="4"/>
  <c r="G25" i="4"/>
  <c r="J25" i="4"/>
  <c r="J24" i="4"/>
  <c r="J22" i="4"/>
  <c r="I25" i="4"/>
  <c r="I24" i="4"/>
  <c r="I22" i="4"/>
  <c r="H25" i="4"/>
  <c r="H24" i="4"/>
  <c r="G21" i="4"/>
  <c r="G20" i="4"/>
  <c r="J18" i="4"/>
  <c r="J15" i="4"/>
  <c r="J14" i="4"/>
  <c r="J12" i="4"/>
  <c r="I18" i="4"/>
  <c r="I15" i="4"/>
  <c r="I14" i="4"/>
  <c r="I12" i="4"/>
  <c r="H18" i="4"/>
  <c r="H15" i="4"/>
  <c r="H14" i="4"/>
  <c r="G17" i="4"/>
  <c r="G16" i="4"/>
  <c r="H148" i="4"/>
  <c r="H146" i="4"/>
  <c r="G146" i="4"/>
  <c r="G89" i="4"/>
  <c r="H60" i="4"/>
  <c r="H58" i="4"/>
  <c r="I173" i="4"/>
  <c r="I219" i="4"/>
  <c r="I217" i="4"/>
  <c r="I55" i="4"/>
  <c r="I53" i="4"/>
  <c r="H206" i="4"/>
  <c r="I65" i="4"/>
  <c r="I63" i="4"/>
  <c r="H92" i="4"/>
  <c r="G92" i="4"/>
  <c r="H36" i="4"/>
  <c r="H34" i="4"/>
  <c r="G34" i="4"/>
  <c r="G37" i="4"/>
  <c r="I171" i="4"/>
  <c r="G169" i="4"/>
  <c r="G148" i="4"/>
  <c r="G220" i="4"/>
  <c r="G138" i="4"/>
  <c r="G79" i="4"/>
  <c r="G207" i="4"/>
  <c r="G225" i="4"/>
  <c r="G149" i="4"/>
  <c r="H173" i="4"/>
  <c r="G174" i="4"/>
  <c r="G18" i="4"/>
  <c r="G15" i="4"/>
  <c r="G55" i="4"/>
  <c r="I34" i="4"/>
  <c r="H111" i="4"/>
  <c r="H177" i="4"/>
  <c r="G179" i="4"/>
  <c r="G70" i="4"/>
  <c r="G56" i="4"/>
  <c r="G71" i="4"/>
  <c r="G173" i="4"/>
  <c r="H171" i="4"/>
  <c r="G171" i="4"/>
  <c r="H109" i="4"/>
  <c r="G111" i="4"/>
  <c r="I109" i="4"/>
  <c r="G109" i="4"/>
  <c r="H209" i="4"/>
  <c r="G214" i="4"/>
  <c r="G73" i="4"/>
  <c r="H68" i="4"/>
  <c r="G68" i="4"/>
  <c r="G60" i="4"/>
  <c r="I58" i="4"/>
  <c r="G58" i="4"/>
  <c r="H27" i="4"/>
  <c r="G27" i="4"/>
  <c r="G29" i="4"/>
  <c r="G177" i="4"/>
  <c r="H12" i="4"/>
  <c r="G14" i="4"/>
  <c r="G12" i="4"/>
  <c r="H118" i="4"/>
  <c r="G118" i="4"/>
  <c r="G120" i="4"/>
  <c r="H86" i="4"/>
  <c r="G88" i="4"/>
  <c r="I209" i="4"/>
  <c r="H63" i="4"/>
  <c r="G63" i="4"/>
  <c r="G65" i="4"/>
  <c r="G78" i="4"/>
  <c r="H76" i="4"/>
  <c r="G76" i="4"/>
  <c r="H166" i="4"/>
  <c r="G166" i="4"/>
  <c r="G168" i="4"/>
  <c r="H222" i="4"/>
  <c r="G222" i="4"/>
  <c r="G224" i="4"/>
  <c r="G46" i="4"/>
  <c r="H44" i="4"/>
  <c r="G44" i="4"/>
  <c r="G24" i="4"/>
  <c r="H22" i="4"/>
  <c r="G22" i="4"/>
  <c r="I86" i="4"/>
  <c r="I232" i="4"/>
  <c r="G188" i="4"/>
  <c r="H186" i="4"/>
  <c r="G186" i="4"/>
  <c r="J186" i="4"/>
  <c r="G198" i="4"/>
  <c r="G152" i="4"/>
  <c r="H39" i="4"/>
  <c r="G39" i="4"/>
  <c r="G41" i="4"/>
  <c r="G229" i="4"/>
  <c r="H217" i="4"/>
  <c r="G217" i="4"/>
  <c r="G219" i="4"/>
  <c r="G53" i="4"/>
  <c r="G137" i="4"/>
  <c r="H135" i="4"/>
  <c r="G135" i="4"/>
  <c r="G83" i="4"/>
  <c r="J44" i="4"/>
  <c r="J232" i="4"/>
  <c r="H101" i="4"/>
  <c r="G101" i="4"/>
  <c r="G103" i="4"/>
  <c r="G112" i="4"/>
  <c r="G121" i="4"/>
  <c r="H81" i="4"/>
  <c r="G81" i="4"/>
  <c r="G84" i="4"/>
  <c r="H157" i="4"/>
  <c r="G157" i="4"/>
  <c r="G154" i="4"/>
  <c r="G155" i="4"/>
  <c r="H227" i="4"/>
  <c r="G227" i="4"/>
  <c r="G230" i="4"/>
  <c r="G66" i="4"/>
  <c r="G160" i="4"/>
  <c r="G74" i="4"/>
  <c r="G51" i="4"/>
  <c r="G124" i="4"/>
  <c r="G126" i="4"/>
  <c r="H232" i="4"/>
  <c r="G209" i="4"/>
  <c r="G86" i="4"/>
  <c r="G232" i="4"/>
  <c r="G990" i="4"/>
</calcChain>
</file>

<file path=xl/sharedStrings.xml><?xml version="1.0" encoding="utf-8"?>
<sst xmlns="http://schemas.openxmlformats.org/spreadsheetml/2006/main" count="578" uniqueCount="360">
  <si>
    <t>Загальний фонд</t>
  </si>
  <si>
    <t>Спеціальний фонд</t>
  </si>
  <si>
    <t>у тому числі:</t>
  </si>
  <si>
    <t>Обласна рада</t>
  </si>
  <si>
    <t>0490</t>
  </si>
  <si>
    <t>Департамент охорони здоров’я Дніпропетровської обласної державної адміністрації</t>
  </si>
  <si>
    <t>0763</t>
  </si>
  <si>
    <t>0990</t>
  </si>
  <si>
    <t>0180</t>
  </si>
  <si>
    <t>1040</t>
  </si>
  <si>
    <t>Служба у справах дітей Дніпропетровської обласної державної адміністрації</t>
  </si>
  <si>
    <t>Департамент соціального захисту населення Дніпропетровської обласної державної адміністрації</t>
  </si>
  <si>
    <t>1090</t>
  </si>
  <si>
    <t>1030</t>
  </si>
  <si>
    <t>1010</t>
  </si>
  <si>
    <t>0829</t>
  </si>
  <si>
    <t>0810</t>
  </si>
  <si>
    <t>Проведення навчально-тренувальних зборів і змагань з неолімпійських видів спорту</t>
  </si>
  <si>
    <t>Департамент житлово-комунального господарства та будівництва Дніпропетровської обласної державної адміністрації</t>
  </si>
  <si>
    <t>0460</t>
  </si>
  <si>
    <t>0320</t>
  </si>
  <si>
    <t>0456</t>
  </si>
  <si>
    <t>Департамент економічного розвитку  Дніпропетровської обласної державної адміністрації</t>
  </si>
  <si>
    <t>1060</t>
  </si>
  <si>
    <t>0133</t>
  </si>
  <si>
    <t>0470</t>
  </si>
  <si>
    <t>0900000</t>
  </si>
  <si>
    <t>0910000</t>
  </si>
  <si>
    <t>0100000</t>
  </si>
  <si>
    <t>0110000</t>
  </si>
  <si>
    <t>Заходи державної політики із забезпечення рівних прав та можливостей жінок та чоловіків</t>
  </si>
  <si>
    <t>Заходи державної політики з питань дітей та їх соціального захисту</t>
  </si>
  <si>
    <t>Проведення навчально-тренувальних зборів і змагань з олімпійських видів спорту</t>
  </si>
  <si>
    <t>5031</t>
  </si>
  <si>
    <t>5022</t>
  </si>
  <si>
    <t>5061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</si>
  <si>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</si>
  <si>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</si>
  <si>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9770</t>
  </si>
  <si>
    <t>0700000</t>
  </si>
  <si>
    <t>0710000</t>
  </si>
  <si>
    <t>0800000</t>
  </si>
  <si>
    <t>0810000</t>
  </si>
  <si>
    <t>1100000</t>
  </si>
  <si>
    <t>1110000</t>
  </si>
  <si>
    <t>3131</t>
  </si>
  <si>
    <t>1113131</t>
  </si>
  <si>
    <t>3122</t>
  </si>
  <si>
    <t>0813122</t>
  </si>
  <si>
    <t>3123</t>
  </si>
  <si>
    <t>0813123</t>
  </si>
  <si>
    <t>0913112</t>
  </si>
  <si>
    <t>0813090</t>
  </si>
  <si>
    <t>0813105</t>
  </si>
  <si>
    <t>1115011</t>
  </si>
  <si>
    <t>1115012</t>
  </si>
  <si>
    <t>1115022</t>
  </si>
  <si>
    <t>1115061</t>
  </si>
  <si>
    <t>1115062</t>
  </si>
  <si>
    <t>1200000</t>
  </si>
  <si>
    <t>1210000</t>
  </si>
  <si>
    <t>2010000</t>
  </si>
  <si>
    <t>2017520</t>
  </si>
  <si>
    <t>7520</t>
  </si>
  <si>
    <t>Реалізація Національної програми інформатизації</t>
  </si>
  <si>
    <t>8110</t>
  </si>
  <si>
    <t>2700000</t>
  </si>
  <si>
    <t>2710000</t>
  </si>
  <si>
    <t>Реалізація інших заходів щодо соціально-економічного розвитку територій</t>
  </si>
  <si>
    <t>Інша діяльність у сфері державного управління</t>
  </si>
  <si>
    <t>0110180</t>
  </si>
  <si>
    <t>1115031</t>
  </si>
  <si>
    <t>7693</t>
  </si>
  <si>
    <t>2900000</t>
  </si>
  <si>
    <t>2910000</t>
  </si>
  <si>
    <t>2918110</t>
  </si>
  <si>
    <t>1216084</t>
  </si>
  <si>
    <t>6084</t>
  </si>
  <si>
    <t>0610</t>
  </si>
  <si>
    <t>1218821</t>
  </si>
  <si>
    <t>8821</t>
  </si>
  <si>
    <t>1218831</t>
  </si>
  <si>
    <t>8831</t>
  </si>
  <si>
    <t>2000000</t>
  </si>
  <si>
    <t>0117693</t>
  </si>
  <si>
    <t>Додаток 7</t>
  </si>
  <si>
    <t>Усього</t>
  </si>
  <si>
    <t>Заходи державної політики з питань сім’ї</t>
  </si>
  <si>
    <t>Департамент економічного розвитку Дніпропетровської обласної державної адміністрації</t>
  </si>
  <si>
    <t xml:space="preserve">Витрати, пов’язані з наданням та обслуговуванням пільгових довгострокових кредитів, наданих громадянам на будівництво/реконструкцію/придбання житла </t>
  </si>
  <si>
    <t>Заходи із запобігання та ліквідації надзвичайних ситуацій та наслідків стихійного лиха</t>
  </si>
  <si>
    <t>2717370</t>
  </si>
  <si>
    <t>7370</t>
  </si>
  <si>
    <t>0913242</t>
  </si>
  <si>
    <t>Інші заходи у сфері соціального захисту і соціального забезпечення</t>
  </si>
  <si>
    <t>0712152</t>
  </si>
  <si>
    <t>2152</t>
  </si>
  <si>
    <t>Інші програми та заходи у сфері освіти</t>
  </si>
  <si>
    <t>0813241</t>
  </si>
  <si>
    <t>3241</t>
  </si>
  <si>
    <t>0813242</t>
  </si>
  <si>
    <t>3242</t>
  </si>
  <si>
    <t>Інші заходи в галузі культури і мистецтва</t>
  </si>
  <si>
    <t>4082</t>
  </si>
  <si>
    <t>3171</t>
  </si>
  <si>
    <t>0813171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</si>
  <si>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</si>
  <si>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Код Функціональної класифікації видатків та кредитування бюджету</t>
  </si>
  <si>
    <t>2151</t>
  </si>
  <si>
    <t>0712151</t>
  </si>
  <si>
    <t>8340</t>
  </si>
  <si>
    <t>0540</t>
  </si>
  <si>
    <t>Природоохоронні заходи за рахунок цільових фондів</t>
  </si>
  <si>
    <t>2810000</t>
  </si>
  <si>
    <t>Департамент екології та природних ресурсів Дніпропетровської обласної державної адміністрації</t>
  </si>
  <si>
    <t>2818340</t>
  </si>
  <si>
    <t>1500000</t>
  </si>
  <si>
    <t>Департамент капітального будівництва Дніпропетровської обласної державної адміністрації</t>
  </si>
  <si>
    <t>1510000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</si>
  <si>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</si>
  <si>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</si>
  <si>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</si>
  <si>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3105</t>
  </si>
  <si>
    <t>0600000</t>
  </si>
  <si>
    <t>Департамент освіти і науки Дніпропетровської обласної державної адміністрації</t>
  </si>
  <si>
    <t>0610000</t>
  </si>
  <si>
    <t>Забезпечення діяльності інших закладів у сфері освіти</t>
  </si>
  <si>
    <t>5011</t>
  </si>
  <si>
    <t>5012</t>
  </si>
  <si>
    <t>Надання довгострокових кредитів індивідуальним забудовникам житла на селі</t>
  </si>
  <si>
    <t>2800000</t>
  </si>
  <si>
    <t>1113133</t>
  </si>
  <si>
    <t>3133</t>
  </si>
  <si>
    <t>(код бюджету)</t>
  </si>
  <si>
    <t>у тому числі бюджет розвитку</t>
  </si>
  <si>
    <t>Код Типової програмної класифікації видатків та кредитуваня місцевого бюджету</t>
  </si>
  <si>
    <t>УСЬОГО</t>
  </si>
  <si>
    <t>Код Програмної класифікації видатків та кредитування місцевого бюджету</t>
  </si>
  <si>
    <t>усього</t>
  </si>
  <si>
    <t>0819770</t>
  </si>
  <si>
    <t>субвенція з обласного бюджету місцевим бюджетам на пільгове медичне обслуговування осіб, які постраждали внаслідок Чорнобильської катастрофи</t>
  </si>
  <si>
    <t>0712020</t>
  </si>
  <si>
    <t>2020</t>
  </si>
  <si>
    <t>0732</t>
  </si>
  <si>
    <t>Спеціалізована стаціонарна медична допомога населенню</t>
  </si>
  <si>
    <t>0712090</t>
  </si>
  <si>
    <t>2090</t>
  </si>
  <si>
    <t>0722</t>
  </si>
  <si>
    <t>Спеціалізована амбулаторно-поліклінічна допомога населенню</t>
  </si>
  <si>
    <t>1142</t>
  </si>
  <si>
    <t>9090</t>
  </si>
  <si>
    <t>0611142</t>
  </si>
  <si>
    <t>0611141</t>
  </si>
  <si>
    <t>1141</t>
  </si>
  <si>
    <t>Інші заходи, пов’язані з економічною діяльністю</t>
  </si>
  <si>
    <t>Інші програми та заходи у сфері охорони здоров’я</t>
  </si>
  <si>
    <t>1000000</t>
  </si>
  <si>
    <t>1010000</t>
  </si>
  <si>
    <t>Управління культури, туризму, національностей і релігій Дніпропетровської обласної державної адміністрації</t>
  </si>
  <si>
    <t>0824</t>
  </si>
  <si>
    <t>1014040</t>
  </si>
  <si>
    <t>4040</t>
  </si>
  <si>
    <t>Забезпечення діяльності музеїв i виставок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</si>
  <si>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</si>
  <si>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</si>
  <si>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</si>
  <si>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</si>
  <si>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1014082</t>
  </si>
  <si>
    <t>2500000</t>
  </si>
  <si>
    <t>Управління зовнішньоекономічної діяльності Дніпропетровської обласної державної адміністрації</t>
  </si>
  <si>
    <t>2510000</t>
  </si>
  <si>
    <t>2517630</t>
  </si>
  <si>
    <t>7630</t>
  </si>
  <si>
    <t>Реалізація програм і заходів в галузі зовнішньоекономічної діяльності</t>
  </si>
  <si>
    <t>3200000</t>
  </si>
  <si>
    <t>3210000</t>
  </si>
  <si>
    <t>3214082</t>
  </si>
  <si>
    <t>2300000</t>
  </si>
  <si>
    <t>2310000</t>
  </si>
  <si>
    <t>2311142</t>
  </si>
  <si>
    <t>0913241</t>
  </si>
  <si>
    <t>Департамент цифрової трансформації, інформаційних технологій та електронного урядування Дніпропетровської обласної державної адміністрації</t>
  </si>
  <si>
    <t>Департамент інформаційної діяльності та комунікацій з громадськістю  Дніпропетровської обласної державної адміністраціїї</t>
  </si>
  <si>
    <t>0830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</si>
  <si>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</si>
  <si>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</si>
  <si>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</si>
  <si>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(грн)</t>
  </si>
  <si>
    <t>Найменування обласної/регіональної програми</t>
  </si>
  <si>
    <t>Дата і номер документа, яким затверджено обласну регіональну програму</t>
  </si>
  <si>
    <t>Управління протокольних та масових заходів Дніпропетровської обласної державної адміністрації</t>
  </si>
  <si>
    <t>х</t>
  </si>
  <si>
    <t>9800</t>
  </si>
  <si>
    <t>Надання пільгових довгострокових кредитів молодим сім’ям та одиноким молодим громадянам на будівництво/реконструкцію/придбання житла</t>
  </si>
  <si>
    <t>Субвенція з місцевого бюджету державному бюджету на виконання програм соціально-економічного розвитку регіонів</t>
  </si>
  <si>
    <t>2200000</t>
  </si>
  <si>
    <t>2210000</t>
  </si>
  <si>
    <t>2219800</t>
  </si>
  <si>
    <t>Управління взаємодії з правоохоронними органами та оборонної роботи Дніпропетровської обласної державної адміністрації</t>
  </si>
  <si>
    <t>2919800</t>
  </si>
  <si>
    <t>Департамент фінансів Дніпропетровської обласної державної адміністрації</t>
  </si>
  <si>
    <t>3710000</t>
  </si>
  <si>
    <t>3719800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</si>
  <si>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</si>
  <si>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0611130</t>
  </si>
  <si>
    <t>1130</t>
  </si>
  <si>
    <t>Методичне забезпечення діяльності закладів освіти</t>
  </si>
  <si>
    <t xml:space="preserve">                  </t>
  </si>
  <si>
    <t>Видатки на поховання учасників бойових дій та осіб з інвалідністю внаслідок війни</t>
  </si>
  <si>
    <t>Надання реабілітаційних послуг особам з інвалідністю та дітям з інвалідністю</t>
  </si>
  <si>
    <t>Проведення навчально-тренувальних зборів і змагань та заходів зі спорту осіб з інвалідністю</t>
  </si>
  <si>
    <t xml:space="preserve"> 0410000000</t>
  </si>
  <si>
    <t>Забезпечення діяльності інших закладів у сфері охорони здоров’я</t>
  </si>
  <si>
    <t>0119770</t>
  </si>
  <si>
    <t>Інші субвенції з місцевого бюджету,</t>
  </si>
  <si>
    <t>0443</t>
  </si>
  <si>
    <t>1517381</t>
  </si>
  <si>
    <t>7381</t>
  </si>
  <si>
    <t>2717610</t>
  </si>
  <si>
    <t>7610</t>
  </si>
  <si>
    <t>0411</t>
  </si>
  <si>
    <t>Сприяння розвитку малого та середнього підприємництва</t>
  </si>
  <si>
    <t>Департамент цивільного захисту Дніпропетровської обласної державної адміністрації</t>
  </si>
  <si>
    <t>1600000</t>
  </si>
  <si>
    <t>Управління містобудування та архітектури Дніпропетровської обласної державної адміністрації</t>
  </si>
  <si>
    <t>1610000</t>
  </si>
  <si>
    <t>1617350</t>
  </si>
  <si>
    <t>7350</t>
  </si>
  <si>
    <t>Розроблення схем планування та забудови територій (містобудівної документації)</t>
  </si>
  <si>
    <t>від 13.12.2019
№ 535-20/VІІ 
(із змінами)</t>
  </si>
  <si>
    <t>від 27.12.2011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225-10/VІ 
(із змінами)</t>
  </si>
  <si>
    <t>від 03.12.2021
№ 154-9/VІІІ 
 (із змінами)</t>
  </si>
  <si>
    <t>від 02.12.2016
№ 122-7/VII 
(із змінами)</t>
  </si>
  <si>
    <t>від 21.10.2015
№ 680-34/VI
 (із змінами)</t>
  </si>
  <si>
    <t>від 09.10.2020
№ 645-25/VII 
(із змінами)</t>
  </si>
  <si>
    <t>від 02.12.2016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126-7/VІІ 
(із змінами)</t>
  </si>
  <si>
    <t xml:space="preserve">від 26.02.2021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 28-4/VІІІ 
(із змінами) </t>
  </si>
  <si>
    <t>від 05.06.2020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600-23/VІІ 
(із змінами)</t>
  </si>
  <si>
    <t>від 25.03.2016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30-3/VІІ 
(із змінами)</t>
  </si>
  <si>
    <t>від 26.02.2021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27-4/VІІІ 
(із змінами)</t>
  </si>
  <si>
    <t>від 19.02.2016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15-2/VІІ 
(із змінами)</t>
  </si>
  <si>
    <t>від 16.02.2022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170-10/VІІІ 
(із змінами)</t>
  </si>
  <si>
    <t>від 15.03.2013
№ 421-18/VІ 
(із змінами)</t>
  </si>
  <si>
    <t>1011142</t>
  </si>
  <si>
    <t>від 26.02.2021
 № 26-4/VІІІ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</si>
  <si>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 215-13/VIII 
(із змінами)</t>
  </si>
  <si>
    <t>субвенція з обласного бюджету місцевим бюджетам на забезпечення окремих видатків районних рад, спрямованих на виконання їх повноважень</t>
  </si>
  <si>
    <t>5110000</t>
  </si>
  <si>
    <t>5100000</t>
  </si>
  <si>
    <t>5111142</t>
  </si>
  <si>
    <t>5114082</t>
  </si>
  <si>
    <t>5115061</t>
  </si>
  <si>
    <t>Управління з питань ветеранської політики  Дніпропетровської обласної державної адміністрації</t>
  </si>
  <si>
    <t xml:space="preserve">Програма розвитку місцевого самоврядування у Дніпропетровській області на 2012 – 2026 роки </t>
  </si>
  <si>
    <t>Регіональна цільова соціальна програма розвитку сімейної та гендерної політики у Дніпропетровській області на 2023 – 2027 роки</t>
  </si>
  <si>
    <t>Програма розвитку та функціонування української мови як державної в усіх сферах суспільного життя у Дніпропетровській області на 2022 – 2030 роки</t>
  </si>
  <si>
    <t>3191</t>
  </si>
  <si>
    <t xml:space="preserve"> </t>
  </si>
  <si>
    <t>до рішення обласної ради</t>
  </si>
  <si>
    <t xml:space="preserve">Заступник голови обласної ради      </t>
  </si>
  <si>
    <t>1115051</t>
  </si>
  <si>
    <t>5051</t>
  </si>
  <si>
    <t>0813140</t>
  </si>
  <si>
    <t>Управління молоді і спорту Дніпропетровської обласної державної адміністрації</t>
  </si>
  <si>
    <t>Заходи та роботи з територіальної оборони</t>
  </si>
  <si>
    <t>2218240</t>
  </si>
  <si>
    <t>0380</t>
  </si>
  <si>
    <t>Програма сприяння розвитку громадянського суспільства у Дніпропетровській області 
на 2017 – 2026 роки</t>
  </si>
  <si>
    <t>Регіональна цільова соціальна програма “Освіта Дніпропетровщини до 2027 року”</t>
  </si>
  <si>
    <t>Комплексна програма соціального захисту населення Дніпропетровської області 
на 2025 – 2029 роки</t>
  </si>
  <si>
    <t xml:space="preserve">від 27.09.2024
№ 426-21/VIІI 
</t>
  </si>
  <si>
    <t>Комплексна програма підтримки ветеранів війни, членів їх сімей, членів сімей загиблих (померлих) ветеранів війни, членів сімей загиблих (померлих) Захисників і Захисниць України Дніпропетровської області на 2024 – 2028 роки</t>
  </si>
  <si>
    <t>5113241</t>
  </si>
  <si>
    <t>1511300</t>
  </si>
  <si>
    <t>1300</t>
  </si>
  <si>
    <t>1512170</t>
  </si>
  <si>
    <t>2170</t>
  </si>
  <si>
    <t>2717110</t>
  </si>
  <si>
    <t>7110</t>
  </si>
  <si>
    <t>0421</t>
  </si>
  <si>
    <t>Реалізація програм в галузі сільського господарства</t>
  </si>
  <si>
    <t>Фінансова підтримка медіа (засобів масової інформації)</t>
  </si>
  <si>
    <t>8420</t>
  </si>
  <si>
    <t>2318420</t>
  </si>
  <si>
    <t>Інші заходи у сфері медіа (засобів масової інформації)</t>
  </si>
  <si>
    <t>від 21.06.2024 
№ 394-20/VIII         
(із змінами)</t>
  </si>
  <si>
    <t>від 19.10.2018
№ 374-14/VІІ
 (із змінами)</t>
  </si>
  <si>
    <t>Програма створення та використання матеріальних резервів для запобігання і ліквідації наслідків надзвичайних ситуацій у Дніпропетровській області на 2023 – 2027 роки</t>
  </si>
  <si>
    <t>Програма “Регіональний план реформування системи інституційного догляду та виховання дітей з одночасним розвитком послуг для дітей та сімей з дітьми в громадах Дніпропетровської області на 2020 – 2027 роки”</t>
  </si>
  <si>
    <t>Програма розвитку малого та середнього підприємництва в Дніпропетровській області на 2025 – 2026 роки</t>
  </si>
  <si>
    <t>Програма створення та ведення містобудівного кадастру Дніпропетровської області на 2013 – 2027 роки</t>
  </si>
  <si>
    <t>Комплексна програма підтримки агропромислового комплексу Дніпропетровської області у 2025 – 2029 роках</t>
  </si>
  <si>
    <t>Забезпечення молодіжними центрами соціального
становлення та розвитку молоді та інші заходи у
сфері молодіжної політики</t>
  </si>
  <si>
    <t>Надання комплексу послуг особам/сім’ям у сфері
соціального захисту та соціального забезпечення
іншими надавачами соціальних послуг</t>
  </si>
  <si>
    <t xml:space="preserve">від 13.12.2024
№ 459-23/VІІІ </t>
  </si>
  <si>
    <t>Розвиток здібностей у дітей та молоді з фізичної
культури та спорту комунальними дитячо-юнацькими спортивними школами</t>
  </si>
  <si>
    <t>0615021</t>
  </si>
  <si>
    <t>5021</t>
  </si>
  <si>
    <t>Розвиток фізичної культури і спорту осіб (дітей) з
інвалідністю центрами з фізичної культури і
спорту та дитячо-юнацькими спортивними
школами осіб з інвалідністю</t>
  </si>
  <si>
    <t>Забезпечення діяльності місцевих центрів фізичного здоров’я населення “Спорт для всіх” та проведення фізкультурно-масових заходів серед населення регіону</t>
  </si>
  <si>
    <t>Фінансова підтримка регіональних всеукраїнських об’єднань фізкультурно-спортивної спрямованості для проведення навчально-тренувальної та спортивної роботи</t>
  </si>
  <si>
    <t>Реалізація проектів в рамках Програми з відновлення України</t>
  </si>
  <si>
    <t>субвенція з обласного бюджету до місцевих бюджетів на соціально-економічний розвиток окремих територій</t>
  </si>
  <si>
    <t>1519770</t>
  </si>
  <si>
    <t>0712010</t>
  </si>
  <si>
    <t>2010</t>
  </si>
  <si>
    <t>0731</t>
  </si>
  <si>
    <t>Багатопрофільна стаціонарна медична допомога населенню</t>
  </si>
  <si>
    <t>від 14.10.2022                                                                                                                                                                                                                                                                                                                                                                          № 217-13/VІII 
 (із змінами)</t>
  </si>
  <si>
    <t xml:space="preserve"> від 27.09.2024
№ 425-21/VIIІ 
(із змінами)
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</si>
  <si>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</si>
  <si>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Здійснення заходів та реалізація проектів на виконання Державної цільової соціальної програми “Молодь України”</t>
  </si>
  <si>
    <t xml:space="preserve">Цільова соціальна комплексна програма розвитку фізичної культури і спорту в Дніпропетровській області до 2026 року </t>
  </si>
  <si>
    <t>0114082</t>
  </si>
  <si>
    <t>0118420</t>
  </si>
  <si>
    <t>Інші заходи в галузі  культури і мистецтва</t>
  </si>
  <si>
    <t>Розподіл витрат обласного бюджету на реалізацію обласних/регіональних програм у 2026 році</t>
  </si>
  <si>
    <t>8410</t>
  </si>
  <si>
    <t>1018410</t>
  </si>
  <si>
    <t>8240</t>
  </si>
  <si>
    <t xml:space="preserve">Обласна програма “Здоров’я населення Дніпропетровщини на 2020 – 2026 роки” </t>
  </si>
  <si>
    <t>Регіональна цільова соціальна програма “Молодь Дніпропетровщини” на 2022 – 2026 роки</t>
  </si>
  <si>
    <t>субвенція з обласного бюджету бюджетам територіальних громад на виконання доручень виборців депутатами обласної ради у 2026 році</t>
  </si>
  <si>
    <r>
      <t xml:space="preserve">Програма соціального захисту та підтримки дітей у Дніпропетровській області на 2021 – 2028 </t>
    </r>
    <r>
      <rPr>
        <b/>
        <sz val="18"/>
        <color indexed="8"/>
        <rFont val="Times New Roman"/>
        <family val="1"/>
        <charset val="204"/>
      </rPr>
      <t>роки</t>
    </r>
  </si>
  <si>
    <t>Забезпечення діяльності водопровідно-каналізаційного господарства</t>
  </si>
  <si>
    <t>0620</t>
  </si>
  <si>
    <t>0116013</t>
  </si>
  <si>
    <t>6013</t>
  </si>
  <si>
    <t>від 03.12.2021 
№ 153-9/VIII
(із змінами)</t>
  </si>
  <si>
    <t>6091</t>
  </si>
  <si>
    <t>Підготовка та реалізація публічних інвестиційних проектів / програм публічних інвестицій за рахунок коштів місцевого бюджету в галузі житлово- комунального господарства</t>
  </si>
  <si>
    <t>1216091</t>
  </si>
  <si>
    <t>0640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</si>
  <si>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</si>
  <si>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здоров’я</t>
  </si>
  <si>
    <t>8350</t>
  </si>
  <si>
    <t>1218350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</si>
  <si>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навколишнього природного середовища</t>
  </si>
  <si>
    <t>5113191</t>
  </si>
  <si>
    <t xml:space="preserve">Інші видатки на соціальний захист ветеранів війни та праці </t>
  </si>
  <si>
    <t>Регіональна міжгалузева Програма фінансової підтримки та внесків до статутних капіталів юридичних осіб публічного права, що належать до спільної власності територіальних громад сіл, селищ та міст Дніпропетровської області, на 2013 – 2028 роки</t>
  </si>
  <si>
    <t xml:space="preserve">від 18.12.2025
</t>
  </si>
  <si>
    <t>Регіональна програма забезпечення громадського порядку та громадської безпеки на території Дніпропетровської області на період до 2028 року</t>
  </si>
  <si>
    <t>Програма територіальної оборони Дніпропетровської області та забезпечення заходів мобілізації на 2022 – 2028 роки</t>
  </si>
  <si>
    <t>Регіональна цільова програма захисту населення і територій від надзвичайних ситуацій техногенного та природного характеру, забезпечення пожежної безпеки Дніпропетровської області на 2021 – 2028 роки</t>
  </si>
  <si>
    <t>Програма розвитку міжнародного співробітництва, євроінтеграційних процесів та формування позитивного іміджу Дніпропетровської області на 2021 – 2030 роки</t>
  </si>
  <si>
    <t>Програма з розвитку інформаційно-комунікативної сфери  Дніпропетровської області на 2021 – 2028 роки</t>
  </si>
  <si>
    <t>Програма впровадження державної політики органами виконавчої влади у Дніпропетровській області на 2016 – 2028 роки</t>
  </si>
  <si>
    <t>Регіональна соціальна програма запобігання та протидії домашньому насильству та насильству за ознакою статі в Дніпропетровській області на період до 2030 року</t>
  </si>
  <si>
    <t>Регіональна програма оздоровлення та відпочинку дітей Дніпропетровської області у 2026 – 2030 роках</t>
  </si>
  <si>
    <t xml:space="preserve">Програма розвитку культури у Дніпропетровській області на 2026 – 2028 роки </t>
  </si>
  <si>
    <t xml:space="preserve"> Програма соціально-економічного та культурного розвитку Дніпропетровської області на 2026 рік </t>
  </si>
  <si>
    <t xml:space="preserve">Дніпропетровська обласна комплексна програма (стратегія) екологічної безпеки та запобігання змінам клімату на 2016 – 2028 роки </t>
  </si>
  <si>
    <t>Регіональна програма інформатизації “Дніпропетровщина: цифрова трансформація”                                                                                                                                                                                                                                         на 2026 – 2028 роки</t>
  </si>
  <si>
    <t>від 13.12.2024
№ 460-23/VІІІ 
(із змінами)</t>
  </si>
  <si>
    <t xml:space="preserve">Бюджетна програма “Виконання судових рішень та виконавчих документів Дніпропетровською обласною радою на 2018 – 2028 роки” </t>
  </si>
  <si>
    <t>0117670</t>
  </si>
  <si>
    <t>7670</t>
  </si>
  <si>
    <t>Внески до статутного капіталу суб’єктів господарювання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</si>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</sst>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9" formatCode="_-* #,##0.00_₴_-;\-* #,##0.00_₴_-;_-* &quot;-&quot;??_₴_-;_-@_-"/>
  </numFmts>
  <fonts count="35" x14ac:knownFonts="1">
    <font>
      <sz val="10"/>
      <name val="Times New Roman"/>
      <family val="1"/>
      <charset val="204"/>
    </font>
    <font>
      <sz val="10"/>
      <name val="Arial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u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u/>
      <sz val="18"/>
      <name val="Times New Roman"/>
      <family val="1"/>
      <charset val="204"/>
    </font>
    <font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26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0" borderId="0"/>
    <xf numFmtId="0" fontId="4" fillId="12" borderId="1" applyNumberFormat="0" applyAlignment="0" applyProtection="0"/>
    <xf numFmtId="0" fontId="5" fillId="6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12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3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2" fillId="14" borderId="4" applyNumberFormat="0" applyAlignment="0" applyProtection="0"/>
    <xf numFmtId="0" fontId="10" fillId="0" borderId="0"/>
    <xf numFmtId="0" fontId="6" fillId="0" borderId="0" applyNumberFormat="0" applyFill="0" applyBorder="0" applyAlignment="0" applyProtection="0"/>
    <xf numFmtId="189" fontId="1" fillId="0" borderId="0" applyFill="0" applyBorder="0" applyAlignment="0" applyProtection="0"/>
  </cellStyleXfs>
  <cellXfs count="102">
    <xf numFmtId="0" fontId="0" fillId="0" borderId="0" xfId="0"/>
    <xf numFmtId="0" fontId="11" fillId="0" borderId="0" xfId="43" applyNumberFormat="1" applyFont="1" applyFill="1" applyBorder="1" applyAlignment="1" applyProtection="1">
      <alignment horizontal="center" vertical="top" wrapText="1"/>
    </xf>
    <xf numFmtId="189" fontId="14" fillId="0" borderId="0" xfId="47" applyFont="1" applyFill="1" applyAlignment="1" applyProtection="1">
      <alignment vertical="center"/>
      <protection locked="0"/>
    </xf>
    <xf numFmtId="0" fontId="26" fillId="0" borderId="0" xfId="43" applyNumberFormat="1" applyFont="1" applyFill="1" applyBorder="1" applyAlignment="1" applyProtection="1">
      <alignment horizontal="center" vertical="top" wrapText="1"/>
    </xf>
    <xf numFmtId="3" fontId="11" fillId="0" borderId="0" xfId="41" applyNumberFormat="1" applyFont="1" applyFill="1" applyBorder="1" applyAlignment="1" applyProtection="1">
      <alignment horizontal="right" vertical="center"/>
    </xf>
    <xf numFmtId="0" fontId="13" fillId="0" borderId="0" xfId="43" applyNumberFormat="1" applyFont="1" applyFill="1" applyAlignment="1" applyProtection="1"/>
    <xf numFmtId="0" fontId="27" fillId="0" borderId="0" xfId="43" applyNumberFormat="1" applyFont="1" applyFill="1" applyAlignment="1" applyProtection="1"/>
    <xf numFmtId="0" fontId="13" fillId="0" borderId="0" xfId="41" applyFont="1" applyFill="1" applyAlignment="1" applyProtection="1">
      <alignment vertical="center"/>
      <protection locked="0"/>
    </xf>
    <xf numFmtId="0" fontId="11" fillId="0" borderId="0" xfId="43" applyNumberFormat="1" applyFont="1" applyFill="1" applyBorder="1" applyAlignment="1" applyProtection="1">
      <alignment horizontal="center" vertical="center" wrapText="1"/>
    </xf>
    <xf numFmtId="0" fontId="27" fillId="0" borderId="0" xfId="41" applyFont="1" applyFill="1" applyAlignment="1" applyProtection="1">
      <alignment vertical="center"/>
      <protection locked="0"/>
    </xf>
    <xf numFmtId="0" fontId="13" fillId="0" borderId="0" xfId="41" applyFont="1" applyFill="1" applyBorder="1" applyAlignment="1" applyProtection="1">
      <alignment vertical="center"/>
      <protection locked="0"/>
    </xf>
    <xf numFmtId="0" fontId="13" fillId="0" borderId="0" xfId="41" applyFont="1" applyFill="1" applyAlignment="1" applyProtection="1">
      <alignment horizontal="right" vertical="center"/>
    </xf>
    <xf numFmtId="0" fontId="13" fillId="0" borderId="0" xfId="41" applyFont="1" applyFill="1" applyAlignment="1" applyProtection="1">
      <alignment vertical="center" wrapText="1"/>
    </xf>
    <xf numFmtId="3" fontId="13" fillId="0" borderId="0" xfId="41" applyNumberFormat="1" applyFont="1" applyFill="1" applyAlignment="1" applyProtection="1">
      <alignment vertical="center"/>
      <protection locked="0"/>
    </xf>
    <xf numFmtId="0" fontId="13" fillId="0" borderId="0" xfId="41" applyFont="1" applyFill="1" applyBorder="1" applyAlignment="1" applyProtection="1">
      <alignment horizontal="right" vertical="center"/>
    </xf>
    <xf numFmtId="0" fontId="13" fillId="0" borderId="0" xfId="41" applyFont="1" applyFill="1" applyBorder="1" applyAlignment="1" applyProtection="1">
      <alignment vertical="center" wrapText="1"/>
    </xf>
    <xf numFmtId="0" fontId="27" fillId="0" borderId="0" xfId="41" applyFont="1" applyFill="1" applyBorder="1" applyAlignment="1" applyProtection="1">
      <alignment vertical="center"/>
      <protection locked="0"/>
    </xf>
    <xf numFmtId="4" fontId="13" fillId="0" borderId="0" xfId="41" applyNumberFormat="1" applyFont="1" applyFill="1" applyAlignment="1" applyProtection="1">
      <alignment vertical="center"/>
      <protection locked="0"/>
    </xf>
    <xf numFmtId="0" fontId="28" fillId="0" borderId="0" xfId="43" applyNumberFormat="1" applyFont="1" applyFill="1" applyAlignment="1" applyProtection="1">
      <alignment horizontal="center"/>
    </xf>
    <xf numFmtId="0" fontId="13" fillId="0" borderId="0" xfId="43" applyNumberFormat="1" applyFont="1" applyFill="1" applyAlignment="1" applyProtection="1">
      <alignment horizontal="center" vertical="center" wrapText="1"/>
    </xf>
    <xf numFmtId="0" fontId="17" fillId="0" borderId="5" xfId="43" applyNumberFormat="1" applyFont="1" applyFill="1" applyBorder="1" applyAlignment="1" applyProtection="1">
      <alignment horizontal="center" vertical="center" wrapText="1"/>
    </xf>
    <xf numFmtId="0" fontId="17" fillId="0" borderId="5" xfId="43" applyFont="1" applyFill="1" applyBorder="1" applyAlignment="1">
      <alignment horizontal="center" vertical="center" wrapText="1"/>
    </xf>
    <xf numFmtId="0" fontId="17" fillId="0" borderId="0" xfId="41" applyFont="1" applyFill="1" applyAlignment="1" applyProtection="1">
      <alignment vertical="center"/>
      <protection locked="0"/>
    </xf>
    <xf numFmtId="49" fontId="29" fillId="0" borderId="5" xfId="41" applyNumberFormat="1" applyFont="1" applyFill="1" applyBorder="1" applyAlignment="1" applyProtection="1">
      <alignment horizontal="center" vertical="center" wrapText="1"/>
    </xf>
    <xf numFmtId="49" fontId="29" fillId="0" borderId="5" xfId="41" applyNumberFormat="1" applyFont="1" applyFill="1" applyBorder="1" applyAlignment="1" applyProtection="1">
      <alignment horizontal="left" vertical="center" wrapText="1"/>
    </xf>
    <xf numFmtId="0" fontId="30" fillId="0" borderId="5" xfId="41" applyFont="1" applyFill="1" applyBorder="1" applyAlignment="1" applyProtection="1">
      <alignment horizontal="center" vertical="center" wrapText="1"/>
    </xf>
    <xf numFmtId="0" fontId="29" fillId="0" borderId="0" xfId="41" applyFont="1" applyFill="1" applyAlignment="1" applyProtection="1">
      <alignment vertical="center"/>
      <protection locked="0"/>
    </xf>
    <xf numFmtId="0" fontId="30" fillId="0" borderId="5" xfId="43" applyNumberFormat="1" applyFont="1" applyFill="1" applyBorder="1" applyAlignment="1" applyProtection="1">
      <alignment horizontal="center" vertical="center" wrapText="1"/>
    </xf>
    <xf numFmtId="0" fontId="29" fillId="0" borderId="5" xfId="41" applyFont="1" applyFill="1" applyBorder="1" applyAlignment="1" applyProtection="1">
      <alignment horizontal="center" vertical="center"/>
    </xf>
    <xf numFmtId="4" fontId="29" fillId="0" borderId="0" xfId="41" applyNumberFormat="1" applyFont="1" applyFill="1" applyAlignment="1" applyProtection="1">
      <alignment vertical="center"/>
      <protection locked="0"/>
    </xf>
    <xf numFmtId="49" fontId="30" fillId="0" borderId="5" xfId="41" applyNumberFormat="1" applyFont="1" applyFill="1" applyBorder="1" applyAlignment="1" applyProtection="1">
      <alignment horizontal="center" vertical="center" wrapText="1"/>
    </xf>
    <xf numFmtId="0" fontId="31" fillId="0" borderId="5" xfId="41" applyFont="1" applyFill="1" applyBorder="1" applyAlignment="1">
      <alignment horizontal="center" vertical="center" wrapText="1"/>
    </xf>
    <xf numFmtId="4" fontId="29" fillId="0" borderId="5" xfId="41" applyNumberFormat="1" applyFont="1" applyFill="1" applyBorder="1" applyAlignment="1">
      <alignment horizontal="right" vertical="center"/>
    </xf>
    <xf numFmtId="0" fontId="29" fillId="0" borderId="5" xfId="41" applyNumberFormat="1" applyFont="1" applyFill="1" applyBorder="1" applyAlignment="1" applyProtection="1">
      <alignment horizontal="left" vertical="center" wrapText="1"/>
    </xf>
    <xf numFmtId="49" fontId="32" fillId="0" borderId="5" xfId="41" applyNumberFormat="1" applyFont="1" applyFill="1" applyBorder="1" applyAlignment="1" applyProtection="1">
      <alignment horizontal="center" vertical="center" wrapText="1"/>
    </xf>
    <xf numFmtId="0" fontId="32" fillId="0" borderId="5" xfId="41" applyNumberFormat="1" applyFont="1" applyFill="1" applyBorder="1" applyAlignment="1" applyProtection="1">
      <alignment horizontal="left" vertical="center" wrapText="1"/>
    </xf>
    <xf numFmtId="0" fontId="32" fillId="0" borderId="0" xfId="41" applyFont="1" applyFill="1" applyAlignment="1" applyProtection="1">
      <alignment vertical="center"/>
      <protection locked="0"/>
    </xf>
    <xf numFmtId="0" fontId="32" fillId="0" borderId="5" xfId="41" applyFont="1" applyFill="1" applyBorder="1" applyAlignment="1" applyProtection="1">
      <alignment horizontal="center" vertical="center"/>
    </xf>
    <xf numFmtId="49" fontId="19" fillId="0" borderId="5" xfId="41" applyNumberFormat="1" applyFont="1" applyFill="1" applyBorder="1" applyAlignment="1" applyProtection="1">
      <alignment horizontal="center" vertical="center" wrapText="1"/>
    </xf>
    <xf numFmtId="0" fontId="20" fillId="0" borderId="5" xfId="41" applyFont="1" applyFill="1" applyBorder="1" applyAlignment="1">
      <alignment horizontal="center" vertical="center" wrapText="1"/>
    </xf>
    <xf numFmtId="0" fontId="18" fillId="0" borderId="5" xfId="41" applyFont="1" applyFill="1" applyBorder="1" applyAlignment="1" applyProtection="1">
      <alignment horizontal="center" vertical="center"/>
    </xf>
    <xf numFmtId="0" fontId="18" fillId="0" borderId="0" xfId="41" applyFont="1" applyFill="1" applyAlignment="1" applyProtection="1">
      <alignment vertical="center"/>
      <protection locked="0"/>
    </xf>
    <xf numFmtId="49" fontId="33" fillId="0" borderId="0" xfId="43" applyNumberFormat="1" applyFont="1" applyFill="1" applyBorder="1" applyAlignment="1" applyProtection="1">
      <alignment horizontal="center" vertical="center" wrapText="1"/>
    </xf>
    <xf numFmtId="0" fontId="33" fillId="0" borderId="6" xfId="43" applyNumberFormat="1" applyFont="1" applyFill="1" applyBorder="1" applyAlignment="1" applyProtection="1">
      <alignment horizontal="center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30" fillId="0" borderId="5" xfId="41" applyFont="1" applyFill="1" applyBorder="1" applyAlignment="1" applyProtection="1">
      <alignment vertical="center" wrapText="1"/>
    </xf>
    <xf numFmtId="0" fontId="30" fillId="0" borderId="5" xfId="41" applyFont="1" applyFill="1" applyBorder="1" applyAlignment="1" applyProtection="1">
      <alignment horizontal="left" vertical="center" wrapText="1"/>
    </xf>
    <xf numFmtId="49" fontId="17" fillId="0" borderId="5" xfId="41" applyNumberFormat="1" applyFont="1" applyFill="1" applyBorder="1" applyAlignment="1" applyProtection="1">
      <alignment horizontal="center" vertical="center" wrapText="1"/>
    </xf>
    <xf numFmtId="49" fontId="17" fillId="0" borderId="5" xfId="41" applyNumberFormat="1" applyFont="1" applyFill="1" applyBorder="1" applyAlignment="1" applyProtection="1">
      <alignment horizontal="left" vertical="center" wrapText="1"/>
    </xf>
    <xf numFmtId="0" fontId="34" fillId="0" borderId="5" xfId="41" applyFont="1" applyFill="1" applyBorder="1" applyAlignment="1" applyProtection="1">
      <alignment horizontal="center" vertical="top" wrapText="1"/>
    </xf>
    <xf numFmtId="0" fontId="23" fillId="0" borderId="5" xfId="41" applyFont="1" applyFill="1" applyBorder="1" applyAlignment="1" applyProtection="1">
      <alignment horizontal="center" vertical="top" wrapText="1"/>
    </xf>
    <xf numFmtId="0" fontId="17" fillId="0" borderId="7" xfId="41" applyFont="1" applyFill="1" applyBorder="1" applyAlignment="1" applyProtection="1">
      <alignment vertical="center"/>
      <protection locked="0"/>
    </xf>
    <xf numFmtId="0" fontId="17" fillId="0" borderId="0" xfId="41" applyFont="1" applyFill="1" applyBorder="1" applyAlignment="1" applyProtection="1">
      <alignment vertical="center"/>
      <protection locked="0"/>
    </xf>
    <xf numFmtId="49" fontId="18" fillId="0" borderId="5" xfId="41" applyNumberFormat="1" applyFont="1" applyFill="1" applyBorder="1" applyAlignment="1" applyProtection="1">
      <alignment horizontal="center" vertical="center" wrapText="1"/>
    </xf>
    <xf numFmtId="0" fontId="18" fillId="0" borderId="5" xfId="41" applyNumberFormat="1" applyFont="1" applyFill="1" applyBorder="1" applyAlignment="1" applyProtection="1">
      <alignment horizontal="left" vertical="center" wrapText="1"/>
    </xf>
    <xf numFmtId="0" fontId="18" fillId="0" borderId="0" xfId="41" applyFont="1" applyFill="1" applyBorder="1" applyAlignment="1" applyProtection="1">
      <alignment vertical="center"/>
      <protection locked="0"/>
    </xf>
    <xf numFmtId="0" fontId="29" fillId="0" borderId="7" xfId="41" applyFont="1" applyFill="1" applyBorder="1" applyAlignment="1" applyProtection="1">
      <alignment vertical="center"/>
      <protection locked="0"/>
    </xf>
    <xf numFmtId="0" fontId="19" fillId="0" borderId="5" xfId="41" applyFont="1" applyFill="1" applyBorder="1" applyAlignment="1" applyProtection="1">
      <alignment vertical="center" wrapText="1"/>
    </xf>
    <xf numFmtId="0" fontId="30" fillId="0" borderId="5" xfId="41" applyFont="1" applyFill="1" applyBorder="1" applyAlignment="1" applyProtection="1">
      <alignment horizontal="center" vertical="top" wrapText="1"/>
    </xf>
    <xf numFmtId="49" fontId="29" fillId="0" borderId="8" xfId="41" applyNumberFormat="1" applyFont="1" applyFill="1" applyBorder="1" applyAlignment="1" applyProtection="1">
      <alignment horizontal="center" vertical="center" wrapText="1"/>
    </xf>
    <xf numFmtId="49" fontId="29" fillId="0" borderId="8" xfId="41" applyNumberFormat="1" applyFont="1" applyFill="1" applyBorder="1" applyAlignment="1" applyProtection="1">
      <alignment horizontal="left" vertical="center" wrapText="1"/>
    </xf>
    <xf numFmtId="0" fontId="19" fillId="0" borderId="5" xfId="41" applyFont="1" applyFill="1" applyBorder="1" applyAlignment="1" applyProtection="1">
      <alignment horizontal="center" vertical="center" wrapText="1"/>
    </xf>
    <xf numFmtId="0" fontId="24" fillId="0" borderId="0" xfId="41" applyFont="1" applyFill="1" applyAlignment="1" applyProtection="1">
      <alignment horizontal="right" vertical="center"/>
    </xf>
    <xf numFmtId="0" fontId="24" fillId="0" borderId="0" xfId="41" applyFont="1" applyFill="1" applyAlignment="1" applyProtection="1">
      <alignment vertical="center"/>
      <protection locked="0"/>
    </xf>
    <xf numFmtId="0" fontId="21" fillId="0" borderId="0" xfId="0" applyNumberFormat="1" applyFont="1" applyFill="1" applyBorder="1" applyAlignment="1" applyProtection="1">
      <alignment horizontal="right" vertical="center"/>
    </xf>
    <xf numFmtId="3" fontId="17" fillId="0" borderId="0" xfId="41" applyNumberFormat="1" applyFont="1" applyFill="1" applyAlignment="1" applyProtection="1">
      <alignment vertical="center"/>
      <protection locked="0"/>
    </xf>
    <xf numFmtId="0" fontId="19" fillId="0" borderId="8" xfId="4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30" fillId="0" borderId="8" xfId="41" applyFont="1" applyFill="1" applyBorder="1" applyAlignment="1" applyProtection="1">
      <alignment horizontal="center" vertical="center" wrapText="1"/>
    </xf>
    <xf numFmtId="0" fontId="30" fillId="0" borderId="5" xfId="41" applyFont="1" applyFill="1" applyBorder="1" applyAlignment="1" applyProtection="1">
      <alignment horizontal="center" wrapText="1"/>
    </xf>
    <xf numFmtId="49" fontId="31" fillId="0" borderId="5" xfId="41" applyNumberFormat="1" applyFont="1" applyFill="1" applyBorder="1" applyAlignment="1" applyProtection="1">
      <alignment horizontal="center" vertical="center" wrapText="1"/>
    </xf>
    <xf numFmtId="49" fontId="20" fillId="0" borderId="5" xfId="41" applyNumberFormat="1" applyFont="1" applyFill="1" applyBorder="1" applyAlignment="1" applyProtection="1">
      <alignment horizontal="center" vertical="center" wrapText="1"/>
    </xf>
    <xf numFmtId="3" fontId="30" fillId="0" borderId="5" xfId="41" applyNumberFormat="1" applyFont="1" applyFill="1" applyBorder="1" applyAlignment="1">
      <alignment horizontal="right" vertical="center"/>
    </xf>
    <xf numFmtId="3" fontId="30" fillId="0" borderId="5" xfId="41" applyNumberFormat="1" applyFont="1" applyFill="1" applyBorder="1" applyAlignment="1" applyProtection="1">
      <alignment horizontal="right" vertical="center" wrapText="1"/>
    </xf>
    <xf numFmtId="3" fontId="30" fillId="0" borderId="5" xfId="43" applyNumberFormat="1" applyFont="1" applyFill="1" applyBorder="1" applyAlignment="1">
      <alignment horizontal="right" vertical="center" wrapText="1"/>
    </xf>
    <xf numFmtId="3" fontId="29" fillId="0" borderId="5" xfId="43" applyNumberFormat="1" applyFont="1" applyFill="1" applyBorder="1" applyAlignment="1">
      <alignment horizontal="right" vertical="center" wrapText="1"/>
    </xf>
    <xf numFmtId="3" fontId="32" fillId="0" borderId="5" xfId="43" applyNumberFormat="1" applyFont="1" applyFill="1" applyBorder="1" applyAlignment="1">
      <alignment horizontal="right" vertical="center" wrapText="1"/>
    </xf>
    <xf numFmtId="3" fontId="34" fillId="0" borderId="5" xfId="41" applyNumberFormat="1" applyFont="1" applyFill="1" applyBorder="1" applyAlignment="1" applyProtection="1">
      <alignment horizontal="right" vertical="center" wrapText="1"/>
    </xf>
    <xf numFmtId="3" fontId="18" fillId="0" borderId="5" xfId="41" applyNumberFormat="1" applyFont="1" applyFill="1" applyBorder="1" applyAlignment="1" applyProtection="1">
      <alignment horizontal="right" vertical="center"/>
    </xf>
    <xf numFmtId="3" fontId="32" fillId="0" borderId="5" xfId="41" applyNumberFormat="1" applyFont="1" applyFill="1" applyBorder="1" applyAlignment="1">
      <alignment horizontal="right" vertical="center"/>
    </xf>
    <xf numFmtId="3" fontId="34" fillId="0" borderId="5" xfId="41" applyNumberFormat="1" applyFont="1" applyFill="1" applyBorder="1" applyAlignment="1">
      <alignment horizontal="right" vertical="center"/>
    </xf>
    <xf numFmtId="3" fontId="17" fillId="0" borderId="5" xfId="41" applyNumberFormat="1" applyFont="1" applyFill="1" applyBorder="1" applyAlignment="1" applyProtection="1">
      <alignment horizontal="right" vertical="center" wrapText="1"/>
    </xf>
    <xf numFmtId="3" fontId="29" fillId="0" borderId="5" xfId="41" applyNumberFormat="1" applyFont="1" applyFill="1" applyBorder="1" applyAlignment="1" applyProtection="1">
      <alignment horizontal="right" vertical="center" wrapText="1"/>
    </xf>
    <xf numFmtId="3" fontId="29" fillId="0" borderId="5" xfId="41" applyNumberFormat="1" applyFont="1" applyFill="1" applyBorder="1" applyAlignment="1">
      <alignment horizontal="right" vertical="center"/>
    </xf>
    <xf numFmtId="3" fontId="19" fillId="0" borderId="5" xfId="41" applyNumberFormat="1" applyFont="1" applyFill="1" applyBorder="1" applyAlignment="1" applyProtection="1">
      <alignment horizontal="right" vertical="center" wrapText="1"/>
    </xf>
    <xf numFmtId="3" fontId="23" fillId="0" borderId="5" xfId="41" applyNumberFormat="1" applyFont="1" applyFill="1" applyBorder="1" applyAlignment="1" applyProtection="1">
      <alignment horizontal="right" vertical="center" wrapText="1"/>
    </xf>
    <xf numFmtId="3" fontId="18" fillId="0" borderId="5" xfId="41" applyNumberFormat="1" applyFont="1" applyFill="1" applyBorder="1" applyAlignment="1" applyProtection="1">
      <alignment horizontal="right" vertical="center" wrapText="1"/>
    </xf>
    <xf numFmtId="3" fontId="30" fillId="0" borderId="8" xfId="41" applyNumberFormat="1" applyFont="1" applyFill="1" applyBorder="1" applyAlignment="1" applyProtection="1">
      <alignment horizontal="right" vertical="center" wrapText="1"/>
    </xf>
    <xf numFmtId="3" fontId="30" fillId="0" borderId="8" xfId="41" applyNumberFormat="1" applyFont="1" applyFill="1" applyBorder="1" applyAlignment="1">
      <alignment horizontal="right" vertical="center"/>
    </xf>
    <xf numFmtId="3" fontId="19" fillId="0" borderId="5" xfId="41" applyNumberFormat="1" applyFont="1" applyFill="1" applyBorder="1" applyAlignment="1" applyProtection="1">
      <alignment horizontal="right" vertical="center"/>
    </xf>
    <xf numFmtId="0" fontId="29" fillId="0" borderId="5" xfId="43" applyFont="1" applyFill="1" applyBorder="1" applyAlignment="1">
      <alignment horizontal="center" vertical="center" wrapText="1"/>
    </xf>
    <xf numFmtId="0" fontId="21" fillId="0" borderId="0" xfId="0" applyNumberFormat="1" applyFont="1" applyFill="1" applyAlignment="1" applyProtection="1">
      <alignment horizontal="left" vertical="center" wrapText="1"/>
    </xf>
    <xf numFmtId="0" fontId="16" fillId="0" borderId="0" xfId="0" applyNumberFormat="1" applyFont="1" applyFill="1" applyAlignment="1" applyProtection="1">
      <alignment horizontal="left" vertical="center" wrapText="1"/>
    </xf>
    <xf numFmtId="0" fontId="22" fillId="0" borderId="0" xfId="43" applyNumberFormat="1" applyFont="1" applyFill="1" applyBorder="1" applyAlignment="1" applyProtection="1">
      <alignment horizontal="center" vertical="center" wrapText="1"/>
    </xf>
    <xf numFmtId="49" fontId="15" fillId="0" borderId="0" xfId="43" applyNumberFormat="1" applyFont="1" applyFill="1" applyBorder="1" applyAlignment="1" applyProtection="1">
      <alignment horizontal="center" wrapText="1"/>
    </xf>
    <xf numFmtId="0" fontId="13" fillId="0" borderId="0" xfId="43" applyNumberFormat="1" applyFont="1" applyFill="1" applyBorder="1" applyAlignment="1" applyProtection="1">
      <alignment horizontal="center" vertical="top" wrapText="1"/>
    </xf>
    <xf numFmtId="0" fontId="17" fillId="0" borderId="5" xfId="43" applyNumberFormat="1" applyFont="1" applyFill="1" applyBorder="1" applyAlignment="1" applyProtection="1">
      <alignment horizontal="center" vertical="center" wrapText="1"/>
    </xf>
    <xf numFmtId="0" fontId="29" fillId="0" borderId="5" xfId="43" applyFont="1" applyFill="1" applyBorder="1" applyAlignment="1">
      <alignment horizontal="center" vertical="center" wrapText="1"/>
    </xf>
    <xf numFmtId="0" fontId="17" fillId="0" borderId="5" xfId="43" applyFont="1" applyFill="1" applyBorder="1" applyAlignment="1">
      <alignment horizontal="center" vertical="center" wrapText="1"/>
    </xf>
    <xf numFmtId="0" fontId="22" fillId="0" borderId="0" xfId="42" applyFont="1" applyFill="1" applyBorder="1" applyAlignment="1">
      <alignment horizontal="left" wrapText="1"/>
    </xf>
    <xf numFmtId="0" fontId="11" fillId="0" borderId="0" xfId="42" applyFont="1" applyFill="1" applyBorder="1" applyAlignment="1">
      <alignment horizontal="left" wrapText="1"/>
    </xf>
    <xf numFmtId="0" fontId="22" fillId="0" borderId="0" xfId="41" applyFont="1" applyFill="1" applyAlignment="1" applyProtection="1">
      <alignment horizontal="center" vertical="center"/>
      <protection locked="0"/>
    </xf>
  </cellXfs>
  <cellStyles count="4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meresha_07" xfId="13"/>
    <cellStyle name="Ввід" xfId="14"/>
    <cellStyle name="Добре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22" xfId="28"/>
    <cellStyle name="Звичайний 3" xfId="29"/>
    <cellStyle name="Звичайний 4" xfId="30"/>
    <cellStyle name="Звичайний 5" xfId="31"/>
    <cellStyle name="Звичайний 6" xfId="32"/>
    <cellStyle name="Звичайний 7" xfId="33"/>
    <cellStyle name="Звичайний 8" xfId="34"/>
    <cellStyle name="Звичайний 9" xfId="35"/>
    <cellStyle name="Зв'язана клітинка" xfId="36"/>
    <cellStyle name="Контрольна клітинка" xfId="37"/>
    <cellStyle name="Назва" xfId="38"/>
    <cellStyle name="Обычный" xfId="0" builtinId="0"/>
    <cellStyle name="Обычный 2" xfId="39"/>
    <cellStyle name="Обычный 4" xfId="40"/>
    <cellStyle name="Обычный_Дод 7 РП 30.01.12" xfId="41"/>
    <cellStyle name="Обычный_Додаток 6 джерела.." xfId="42"/>
    <cellStyle name="Обычный_Додаток7 програми" xfId="43"/>
    <cellStyle name="Примечание 2" xfId="44"/>
    <cellStyle name="Стиль 1" xfId="45"/>
    <cellStyle name="Текст попередження" xfId="46"/>
    <cellStyle name="Финансовый" xfId="47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L990"/>
  <sheetViews>
    <sheetView showZeros="0" tabSelected="1" view="pageBreakPreview" zoomScale="58" zoomScaleNormal="40" zoomScaleSheetLayoutView="58" workbookViewId="0">
      <pane xSplit="4" ySplit="10" topLeftCell="E227" activePane="bottomRight" state="frozen"/>
      <selection pane="topRight" activeCell="E1" sqref="E1"/>
      <selection pane="bottomLeft" activeCell="A10" sqref="A10"/>
      <selection pane="bottomRight" activeCell="N231" sqref="N231"/>
    </sheetView>
  </sheetViews>
  <sheetFormatPr defaultColWidth="9.83203125" defaultRowHeight="18.75" x14ac:dyDescent="0.2"/>
  <cols>
    <col min="1" max="1" width="23.5" style="11" customWidth="1"/>
    <col min="2" max="2" width="20.5" style="11" customWidth="1"/>
    <col min="3" max="3" width="22.6640625" style="11" customWidth="1"/>
    <col min="4" max="4" width="93.33203125" style="12" customWidth="1"/>
    <col min="5" max="5" width="85.6640625" style="9" customWidth="1"/>
    <col min="6" max="10" width="33.33203125" style="7" customWidth="1"/>
    <col min="11" max="11" width="22.83203125" style="7" customWidth="1"/>
    <col min="12" max="12" width="15.83203125" style="7" customWidth="1"/>
    <col min="13" max="16384" width="9.83203125" style="7"/>
  </cols>
  <sheetData>
    <row r="1" spans="1:12" ht="26.25" x14ac:dyDescent="0.3">
      <c r="A1" s="5"/>
      <c r="B1" s="5"/>
      <c r="C1" s="5"/>
      <c r="D1" s="5"/>
      <c r="E1" s="6"/>
      <c r="F1" s="5"/>
      <c r="G1" s="5"/>
      <c r="I1" s="91" t="s">
        <v>85</v>
      </c>
      <c r="J1" s="91"/>
    </row>
    <row r="2" spans="1:12" ht="25.5" customHeight="1" x14ac:dyDescent="0.35">
      <c r="A2" s="5"/>
      <c r="B2" s="5"/>
      <c r="C2" s="5"/>
      <c r="D2" s="5"/>
      <c r="E2" s="18"/>
      <c r="F2" s="5"/>
      <c r="G2" s="5"/>
      <c r="H2" s="5"/>
      <c r="I2" s="91" t="s">
        <v>258</v>
      </c>
      <c r="J2" s="91"/>
    </row>
    <row r="3" spans="1:12" ht="23.25" customHeight="1" x14ac:dyDescent="0.3">
      <c r="A3" s="5"/>
      <c r="B3" s="5"/>
      <c r="C3" s="5"/>
      <c r="D3" s="5"/>
      <c r="E3" s="6"/>
      <c r="F3" s="5"/>
      <c r="G3" s="5"/>
      <c r="H3" s="19"/>
      <c r="I3" s="92"/>
      <c r="J3" s="92"/>
    </row>
    <row r="4" spans="1:12" ht="23.25" customHeight="1" x14ac:dyDescent="0.3">
      <c r="A4" s="5"/>
      <c r="B4" s="5"/>
      <c r="C4" s="5"/>
      <c r="D4" s="5"/>
      <c r="E4" s="6"/>
      <c r="F4" s="5"/>
      <c r="G4" s="5"/>
      <c r="H4" s="19"/>
      <c r="I4" s="67"/>
      <c r="J4" s="67"/>
    </row>
    <row r="5" spans="1:12" ht="37.5" customHeight="1" x14ac:dyDescent="0.2">
      <c r="A5" s="93" t="s">
        <v>316</v>
      </c>
      <c r="B5" s="93"/>
      <c r="C5" s="93"/>
      <c r="D5" s="93"/>
      <c r="E5" s="93"/>
      <c r="F5" s="93"/>
      <c r="G5" s="93"/>
      <c r="H5" s="93"/>
      <c r="I5" s="93"/>
      <c r="J5" s="93"/>
    </row>
    <row r="6" spans="1:12" ht="26.25" x14ac:dyDescent="0.3">
      <c r="A6" s="94"/>
      <c r="B6" s="94"/>
      <c r="C6" s="94"/>
      <c r="D6" s="8"/>
      <c r="E6" s="42" t="s">
        <v>211</v>
      </c>
      <c r="F6" s="8"/>
      <c r="G6" s="8"/>
      <c r="H6" s="8"/>
      <c r="I6" s="8"/>
      <c r="J6" s="8"/>
    </row>
    <row r="7" spans="1:12" ht="27.6" customHeight="1" x14ac:dyDescent="0.2">
      <c r="A7" s="95"/>
      <c r="B7" s="95"/>
      <c r="C7" s="95"/>
      <c r="D7" s="8"/>
      <c r="E7" s="43" t="s">
        <v>133</v>
      </c>
      <c r="F7" s="8"/>
      <c r="G7" s="8"/>
      <c r="H7" s="8"/>
      <c r="I7" s="8"/>
      <c r="J7" s="8"/>
    </row>
    <row r="8" spans="1:12" ht="45.6" customHeight="1" x14ac:dyDescent="0.2">
      <c r="A8" s="1"/>
      <c r="B8" s="1"/>
      <c r="C8" s="1"/>
      <c r="D8" s="1"/>
      <c r="E8" s="3"/>
      <c r="F8" s="1"/>
      <c r="G8" s="1"/>
      <c r="H8" s="1"/>
      <c r="I8" s="1"/>
      <c r="J8" s="64" t="s">
        <v>187</v>
      </c>
    </row>
    <row r="9" spans="1:12" s="22" customFormat="1" ht="30.75" customHeight="1" x14ac:dyDescent="0.2">
      <c r="A9" s="96" t="s">
        <v>137</v>
      </c>
      <c r="B9" s="96" t="s">
        <v>135</v>
      </c>
      <c r="C9" s="96" t="s">
        <v>107</v>
      </c>
      <c r="D9" s="96" t="s">
        <v>310</v>
      </c>
      <c r="E9" s="97" t="s">
        <v>188</v>
      </c>
      <c r="F9" s="98" t="s">
        <v>189</v>
      </c>
      <c r="G9" s="98" t="s">
        <v>86</v>
      </c>
      <c r="H9" s="98" t="s">
        <v>0</v>
      </c>
      <c r="I9" s="98" t="s">
        <v>1</v>
      </c>
      <c r="J9" s="98"/>
    </row>
    <row r="10" spans="1:12" s="22" customFormat="1" ht="152.44999999999999" customHeight="1" x14ac:dyDescent="0.2">
      <c r="A10" s="96"/>
      <c r="B10" s="96"/>
      <c r="C10" s="96"/>
      <c r="D10" s="96"/>
      <c r="E10" s="97"/>
      <c r="F10" s="98"/>
      <c r="G10" s="98"/>
      <c r="H10" s="98"/>
      <c r="I10" s="21" t="s">
        <v>138</v>
      </c>
      <c r="J10" s="21" t="s">
        <v>134</v>
      </c>
    </row>
    <row r="11" spans="1:12" s="22" customFormat="1" ht="27.6" customHeight="1" x14ac:dyDescent="0.2">
      <c r="A11" s="20">
        <v>1</v>
      </c>
      <c r="B11" s="20">
        <v>2</v>
      </c>
      <c r="C11" s="20">
        <v>3</v>
      </c>
      <c r="D11" s="20">
        <v>4</v>
      </c>
      <c r="E11" s="90">
        <v>5</v>
      </c>
      <c r="F11" s="21">
        <v>6</v>
      </c>
      <c r="G11" s="21">
        <v>7</v>
      </c>
      <c r="H11" s="21">
        <v>8</v>
      </c>
      <c r="I11" s="21">
        <v>9</v>
      </c>
      <c r="J11" s="21">
        <v>10</v>
      </c>
    </row>
    <row r="12" spans="1:12" s="26" customFormat="1" ht="79.150000000000006" customHeight="1" x14ac:dyDescent="0.2">
      <c r="A12" s="23"/>
      <c r="B12" s="23"/>
      <c r="C12" s="23"/>
      <c r="D12" s="24"/>
      <c r="E12" s="25" t="s">
        <v>253</v>
      </c>
      <c r="F12" s="25" t="s">
        <v>230</v>
      </c>
      <c r="G12" s="72">
        <f>G14</f>
        <v>129000000</v>
      </c>
      <c r="H12" s="72">
        <f>H14</f>
        <v>129000000</v>
      </c>
      <c r="I12" s="72">
        <f>I14</f>
        <v>0</v>
      </c>
      <c r="J12" s="72">
        <f>J14</f>
        <v>0</v>
      </c>
    </row>
    <row r="13" spans="1:12" s="26" customFormat="1" ht="30.6" customHeight="1" x14ac:dyDescent="0.2">
      <c r="A13" s="27"/>
      <c r="B13" s="27"/>
      <c r="C13" s="27"/>
      <c r="D13" s="27"/>
      <c r="E13" s="28" t="s">
        <v>2</v>
      </c>
      <c r="F13" s="28"/>
      <c r="G13" s="73"/>
      <c r="H13" s="74"/>
      <c r="I13" s="74"/>
      <c r="J13" s="72"/>
      <c r="K13" s="29"/>
      <c r="L13" s="29"/>
    </row>
    <row r="14" spans="1:12" s="26" customFormat="1" ht="38.450000000000003" customHeight="1" x14ac:dyDescent="0.2">
      <c r="A14" s="70" t="s">
        <v>28</v>
      </c>
      <c r="B14" s="30"/>
      <c r="C14" s="30"/>
      <c r="D14" s="31" t="s">
        <v>3</v>
      </c>
      <c r="E14" s="28"/>
      <c r="F14" s="28"/>
      <c r="G14" s="74">
        <f>H14+I14</f>
        <v>129000000</v>
      </c>
      <c r="H14" s="74">
        <f>H15</f>
        <v>129000000</v>
      </c>
      <c r="I14" s="74">
        <f>I15</f>
        <v>0</v>
      </c>
      <c r="J14" s="74">
        <f>J15</f>
        <v>0</v>
      </c>
    </row>
    <row r="15" spans="1:12" s="26" customFormat="1" ht="38.450000000000003" customHeight="1" x14ac:dyDescent="0.2">
      <c r="A15" s="70" t="s">
        <v>29</v>
      </c>
      <c r="B15" s="30"/>
      <c r="C15" s="30"/>
      <c r="D15" s="31" t="s">
        <v>3</v>
      </c>
      <c r="E15" s="28"/>
      <c r="F15" s="28"/>
      <c r="G15" s="74">
        <f>+G18++G16++G17</f>
        <v>129000000</v>
      </c>
      <c r="H15" s="74">
        <f>+H18++H16++H17</f>
        <v>129000000</v>
      </c>
      <c r="I15" s="74">
        <f>+I18++I16++I17</f>
        <v>0</v>
      </c>
      <c r="J15" s="74">
        <f>+J18++J16++J17</f>
        <v>0</v>
      </c>
    </row>
    <row r="16" spans="1:12" s="26" customFormat="1" ht="38.25" customHeight="1" x14ac:dyDescent="0.2">
      <c r="A16" s="23" t="s">
        <v>313</v>
      </c>
      <c r="B16" s="23" t="s">
        <v>103</v>
      </c>
      <c r="C16" s="23" t="s">
        <v>15</v>
      </c>
      <c r="D16" s="24" t="s">
        <v>315</v>
      </c>
      <c r="E16" s="25"/>
      <c r="F16" s="28"/>
      <c r="G16" s="73">
        <f>H16+I16</f>
        <v>3500000</v>
      </c>
      <c r="H16" s="75">
        <v>3500000</v>
      </c>
      <c r="I16" s="74"/>
      <c r="J16" s="74"/>
    </row>
    <row r="17" spans="1:10" s="36" customFormat="1" ht="31.9" customHeight="1" x14ac:dyDescent="0.2">
      <c r="A17" s="23" t="s">
        <v>314</v>
      </c>
      <c r="B17" s="23" t="s">
        <v>282</v>
      </c>
      <c r="C17" s="23" t="s">
        <v>183</v>
      </c>
      <c r="D17" s="24" t="s">
        <v>284</v>
      </c>
      <c r="E17" s="25"/>
      <c r="F17" s="25"/>
      <c r="G17" s="73">
        <f>H17+I17</f>
        <v>2000000</v>
      </c>
      <c r="H17" s="75">
        <v>2000000</v>
      </c>
      <c r="I17" s="73"/>
      <c r="J17" s="73"/>
    </row>
    <row r="18" spans="1:10" s="26" customFormat="1" ht="38.450000000000003" customHeight="1" x14ac:dyDescent="0.2">
      <c r="A18" s="23" t="s">
        <v>213</v>
      </c>
      <c r="B18" s="23" t="s">
        <v>38</v>
      </c>
      <c r="C18" s="23" t="s">
        <v>8</v>
      </c>
      <c r="D18" s="24" t="s">
        <v>214</v>
      </c>
      <c r="E18" s="28"/>
      <c r="F18" s="28"/>
      <c r="G18" s="73">
        <f>H18+I18</f>
        <v>123500000</v>
      </c>
      <c r="H18" s="75">
        <f>H20+H21</f>
        <v>123500000</v>
      </c>
      <c r="I18" s="75">
        <f>I20+I21</f>
        <v>0</v>
      </c>
      <c r="J18" s="75">
        <f>J20+J21</f>
        <v>0</v>
      </c>
    </row>
    <row r="19" spans="1:10" s="26" customFormat="1" ht="28.9" customHeight="1" x14ac:dyDescent="0.2">
      <c r="A19" s="23"/>
      <c r="B19" s="23"/>
      <c r="C19" s="23"/>
      <c r="D19" s="33" t="s">
        <v>2</v>
      </c>
      <c r="E19" s="28"/>
      <c r="F19" s="28"/>
      <c r="G19" s="73"/>
      <c r="H19" s="76"/>
      <c r="I19" s="75"/>
      <c r="J19" s="72"/>
    </row>
    <row r="20" spans="1:10" s="36" customFormat="1" ht="87.6" customHeight="1" x14ac:dyDescent="0.2">
      <c r="A20" s="34"/>
      <c r="B20" s="34"/>
      <c r="C20" s="34"/>
      <c r="D20" s="35" t="s">
        <v>322</v>
      </c>
      <c r="F20" s="37"/>
      <c r="G20" s="77">
        <f>H20+I20</f>
        <v>120000000</v>
      </c>
      <c r="H20" s="78">
        <v>120000000</v>
      </c>
      <c r="I20" s="76"/>
      <c r="J20" s="79"/>
    </row>
    <row r="21" spans="1:10" s="36" customFormat="1" ht="87.6" customHeight="1" x14ac:dyDescent="0.2">
      <c r="A21" s="34"/>
      <c r="B21" s="34"/>
      <c r="C21" s="34"/>
      <c r="D21" s="35" t="s">
        <v>246</v>
      </c>
      <c r="E21" s="37"/>
      <c r="F21" s="37"/>
      <c r="G21" s="77">
        <f>H21</f>
        <v>3500000</v>
      </c>
      <c r="H21" s="78">
        <v>3500000</v>
      </c>
      <c r="I21" s="76"/>
      <c r="J21" s="80"/>
    </row>
    <row r="22" spans="1:10" s="36" customFormat="1" ht="111" customHeight="1" x14ac:dyDescent="0.2">
      <c r="A22" s="23"/>
      <c r="B22" s="23"/>
      <c r="C22" s="23"/>
      <c r="D22" s="24"/>
      <c r="E22" s="25" t="s">
        <v>355</v>
      </c>
      <c r="F22" s="25" t="s">
        <v>286</v>
      </c>
      <c r="G22" s="73">
        <f>H22+I22</f>
        <v>100000</v>
      </c>
      <c r="H22" s="72">
        <f>H24</f>
        <v>100000</v>
      </c>
      <c r="I22" s="72">
        <f>I24</f>
        <v>0</v>
      </c>
      <c r="J22" s="72">
        <f>J24</f>
        <v>0</v>
      </c>
    </row>
    <row r="23" spans="1:10" s="26" customFormat="1" ht="30.6" customHeight="1" x14ac:dyDescent="0.2">
      <c r="A23" s="27"/>
      <c r="B23" s="27"/>
      <c r="C23" s="27"/>
      <c r="D23" s="27"/>
      <c r="E23" s="28" t="s">
        <v>2</v>
      </c>
      <c r="F23" s="28"/>
      <c r="G23" s="73"/>
      <c r="H23" s="74"/>
      <c r="I23" s="74"/>
      <c r="J23" s="72"/>
    </row>
    <row r="24" spans="1:10" s="26" customFormat="1" ht="38.450000000000003" customHeight="1" x14ac:dyDescent="0.2">
      <c r="A24" s="70" t="s">
        <v>28</v>
      </c>
      <c r="B24" s="30"/>
      <c r="C24" s="30"/>
      <c r="D24" s="31" t="s">
        <v>3</v>
      </c>
      <c r="E24" s="28"/>
      <c r="F24" s="28"/>
      <c r="G24" s="73">
        <f>H24+I24</f>
        <v>100000</v>
      </c>
      <c r="H24" s="74">
        <f>H25</f>
        <v>100000</v>
      </c>
      <c r="I24" s="74">
        <f>I25</f>
        <v>0</v>
      </c>
      <c r="J24" s="74">
        <f>J25</f>
        <v>0</v>
      </c>
    </row>
    <row r="25" spans="1:10" s="26" customFormat="1" ht="38.450000000000003" customHeight="1" x14ac:dyDescent="0.2">
      <c r="A25" s="70" t="s">
        <v>29</v>
      </c>
      <c r="B25" s="30"/>
      <c r="C25" s="30"/>
      <c r="D25" s="31" t="s">
        <v>3</v>
      </c>
      <c r="E25" s="28"/>
      <c r="F25" s="28"/>
      <c r="G25" s="73">
        <f>+G26</f>
        <v>100000</v>
      </c>
      <c r="H25" s="73">
        <f>+H26</f>
        <v>100000</v>
      </c>
      <c r="I25" s="73">
        <f>+I26</f>
        <v>0</v>
      </c>
      <c r="J25" s="73">
        <f>+J26</f>
        <v>0</v>
      </c>
    </row>
    <row r="26" spans="1:10" s="26" customFormat="1" ht="38.450000000000003" customHeight="1" x14ac:dyDescent="0.2">
      <c r="A26" s="23" t="s">
        <v>70</v>
      </c>
      <c r="B26" s="23" t="s">
        <v>8</v>
      </c>
      <c r="C26" s="23" t="s">
        <v>24</v>
      </c>
      <c r="D26" s="24" t="s">
        <v>69</v>
      </c>
      <c r="E26" s="28"/>
      <c r="F26" s="28"/>
      <c r="G26" s="73">
        <f>H26+I26</f>
        <v>100000</v>
      </c>
      <c r="H26" s="75">
        <v>100000</v>
      </c>
      <c r="I26" s="74"/>
      <c r="J26" s="74"/>
    </row>
    <row r="27" spans="1:10" s="36" customFormat="1" ht="171" customHeight="1" x14ac:dyDescent="0.2">
      <c r="A27" s="23"/>
      <c r="B27" s="23"/>
      <c r="C27" s="23"/>
      <c r="D27" s="24"/>
      <c r="E27" s="25" t="s">
        <v>340</v>
      </c>
      <c r="F27" s="25" t="s">
        <v>341</v>
      </c>
      <c r="G27" s="73">
        <f>H27+I27</f>
        <v>341910200</v>
      </c>
      <c r="H27" s="72">
        <f>H29</f>
        <v>340910200</v>
      </c>
      <c r="I27" s="72">
        <f>I29</f>
        <v>1000000</v>
      </c>
      <c r="J27" s="72">
        <f>J29</f>
        <v>1000000</v>
      </c>
    </row>
    <row r="28" spans="1:10" s="26" customFormat="1" ht="30.6" customHeight="1" x14ac:dyDescent="0.2">
      <c r="A28" s="27"/>
      <c r="B28" s="27"/>
      <c r="C28" s="27"/>
      <c r="D28" s="27"/>
      <c r="E28" s="28" t="s">
        <v>2</v>
      </c>
      <c r="F28" s="28"/>
      <c r="G28" s="73"/>
      <c r="H28" s="74"/>
      <c r="I28" s="74"/>
      <c r="J28" s="72"/>
    </row>
    <row r="29" spans="1:10" s="26" customFormat="1" ht="38.450000000000003" customHeight="1" x14ac:dyDescent="0.2">
      <c r="A29" s="70" t="s">
        <v>28</v>
      </c>
      <c r="B29" s="30"/>
      <c r="C29" s="30"/>
      <c r="D29" s="31" t="s">
        <v>3</v>
      </c>
      <c r="E29" s="28"/>
      <c r="F29" s="28"/>
      <c r="G29" s="73">
        <f>H29+I29</f>
        <v>341910200</v>
      </c>
      <c r="H29" s="74">
        <f>H30</f>
        <v>340910200</v>
      </c>
      <c r="I29" s="74">
        <f>I30</f>
        <v>1000000</v>
      </c>
      <c r="J29" s="74">
        <f>J30</f>
        <v>1000000</v>
      </c>
    </row>
    <row r="30" spans="1:10" s="26" customFormat="1" ht="38.450000000000003" customHeight="1" x14ac:dyDescent="0.2">
      <c r="A30" s="70" t="s">
        <v>29</v>
      </c>
      <c r="B30" s="30"/>
      <c r="C30" s="30"/>
      <c r="D30" s="31" t="s">
        <v>3</v>
      </c>
      <c r="E30" s="28"/>
      <c r="F30" s="28"/>
      <c r="G30" s="74">
        <f>G33+G31+G32</f>
        <v>341910200</v>
      </c>
      <c r="H30" s="74">
        <f>H33+H31+H32</f>
        <v>340910200</v>
      </c>
      <c r="I30" s="74">
        <f>I33+I31+I32</f>
        <v>1000000</v>
      </c>
      <c r="J30" s="74">
        <f>J33+J31+J32</f>
        <v>1000000</v>
      </c>
    </row>
    <row r="31" spans="1:10" s="26" customFormat="1" ht="58.15" customHeight="1" x14ac:dyDescent="0.2">
      <c r="A31" s="23" t="s">
        <v>326</v>
      </c>
      <c r="B31" s="23" t="s">
        <v>327</v>
      </c>
      <c r="C31" s="23" t="s">
        <v>325</v>
      </c>
      <c r="D31" s="24" t="s">
        <v>324</v>
      </c>
      <c r="E31" s="28"/>
      <c r="F31" s="28"/>
      <c r="G31" s="73">
        <f t="shared" ref="G31:G39" si="0">H31+I31</f>
        <v>299000000</v>
      </c>
      <c r="H31" s="75">
        <v>299000000</v>
      </c>
      <c r="I31" s="75"/>
      <c r="J31" s="75"/>
    </row>
    <row r="32" spans="1:10" s="26" customFormat="1" ht="38.450000000000003" customHeight="1" x14ac:dyDescent="0.2">
      <c r="A32" s="23" t="s">
        <v>356</v>
      </c>
      <c r="B32" s="23" t="s">
        <v>357</v>
      </c>
      <c r="C32" s="23" t="s">
        <v>4</v>
      </c>
      <c r="D32" s="24" t="s">
        <v>358</v>
      </c>
      <c r="E32" s="28"/>
      <c r="F32" s="28"/>
      <c r="G32" s="73">
        <f>H32+I32</f>
        <v>1000000</v>
      </c>
      <c r="H32" s="75"/>
      <c r="I32" s="75">
        <v>1000000</v>
      </c>
      <c r="J32" s="75">
        <v>1000000</v>
      </c>
    </row>
    <row r="33" spans="1:10" s="26" customFormat="1" ht="38.450000000000003" customHeight="1" x14ac:dyDescent="0.2">
      <c r="A33" s="23" t="s">
        <v>84</v>
      </c>
      <c r="B33" s="23" t="s">
        <v>72</v>
      </c>
      <c r="C33" s="23" t="s">
        <v>4</v>
      </c>
      <c r="D33" s="24" t="s">
        <v>154</v>
      </c>
      <c r="E33" s="28"/>
      <c r="F33" s="28"/>
      <c r="G33" s="73">
        <f t="shared" si="0"/>
        <v>41910200</v>
      </c>
      <c r="H33" s="75">
        <v>41910200</v>
      </c>
      <c r="I33" s="75"/>
      <c r="J33" s="75"/>
    </row>
    <row r="34" spans="1:10" s="26" customFormat="1" ht="84.6" customHeight="1" x14ac:dyDescent="0.2">
      <c r="A34" s="23"/>
      <c r="B34" s="23"/>
      <c r="C34" s="23"/>
      <c r="D34" s="24"/>
      <c r="E34" s="25" t="s">
        <v>290</v>
      </c>
      <c r="F34" s="25" t="s">
        <v>242</v>
      </c>
      <c r="G34" s="73">
        <f t="shared" si="0"/>
        <v>200000</v>
      </c>
      <c r="H34" s="72">
        <f>H36</f>
        <v>200000</v>
      </c>
      <c r="I34" s="72">
        <f>I36</f>
        <v>0</v>
      </c>
      <c r="J34" s="72">
        <f>J36</f>
        <v>0</v>
      </c>
    </row>
    <row r="35" spans="1:10" s="26" customFormat="1" ht="30.6" customHeight="1" x14ac:dyDescent="0.2">
      <c r="A35" s="27"/>
      <c r="B35" s="27"/>
      <c r="C35" s="27"/>
      <c r="D35" s="27"/>
      <c r="E35" s="28" t="s">
        <v>2</v>
      </c>
      <c r="F35" s="28"/>
      <c r="G35" s="73">
        <f t="shared" si="0"/>
        <v>0</v>
      </c>
      <c r="H35" s="74"/>
      <c r="I35" s="74"/>
      <c r="J35" s="72"/>
    </row>
    <row r="36" spans="1:10" s="26" customFormat="1" ht="80.25" customHeight="1" x14ac:dyDescent="0.2">
      <c r="A36" s="71" t="s">
        <v>223</v>
      </c>
      <c r="B36" s="38"/>
      <c r="C36" s="38"/>
      <c r="D36" s="39" t="s">
        <v>224</v>
      </c>
      <c r="E36" s="40"/>
      <c r="F36" s="40"/>
      <c r="G36" s="84">
        <f t="shared" si="0"/>
        <v>200000</v>
      </c>
      <c r="H36" s="84">
        <f t="shared" ref="H36:J37" si="1">H37</f>
        <v>200000</v>
      </c>
      <c r="I36" s="84">
        <f t="shared" si="1"/>
        <v>0</v>
      </c>
      <c r="J36" s="84">
        <f t="shared" si="1"/>
        <v>0</v>
      </c>
    </row>
    <row r="37" spans="1:10" s="26" customFormat="1" ht="80.25" customHeight="1" x14ac:dyDescent="0.2">
      <c r="A37" s="71" t="s">
        <v>225</v>
      </c>
      <c r="B37" s="38"/>
      <c r="C37" s="38"/>
      <c r="D37" s="39" t="s">
        <v>224</v>
      </c>
      <c r="E37" s="40"/>
      <c r="F37" s="40"/>
      <c r="G37" s="84">
        <f t="shared" si="0"/>
        <v>200000</v>
      </c>
      <c r="H37" s="84">
        <f t="shared" si="1"/>
        <v>200000</v>
      </c>
      <c r="I37" s="84">
        <f t="shared" si="1"/>
        <v>0</v>
      </c>
      <c r="J37" s="84">
        <f t="shared" si="1"/>
        <v>0</v>
      </c>
    </row>
    <row r="38" spans="1:10" s="36" customFormat="1" ht="70.900000000000006" customHeight="1" x14ac:dyDescent="0.2">
      <c r="A38" s="23" t="s">
        <v>226</v>
      </c>
      <c r="B38" s="23" t="s">
        <v>227</v>
      </c>
      <c r="C38" s="23" t="s">
        <v>215</v>
      </c>
      <c r="D38" s="44" t="s">
        <v>228</v>
      </c>
      <c r="E38" s="45"/>
      <c r="F38" s="46"/>
      <c r="G38" s="73">
        <f t="shared" si="0"/>
        <v>200000</v>
      </c>
      <c r="H38" s="83">
        <v>200000</v>
      </c>
      <c r="I38" s="82"/>
      <c r="J38" s="82"/>
    </row>
    <row r="39" spans="1:10" s="26" customFormat="1" ht="103.9" customHeight="1" x14ac:dyDescent="0.2">
      <c r="A39" s="23"/>
      <c r="B39" s="23"/>
      <c r="C39" s="23"/>
      <c r="D39" s="24"/>
      <c r="E39" s="25" t="s">
        <v>342</v>
      </c>
      <c r="F39" s="25" t="s">
        <v>238</v>
      </c>
      <c r="G39" s="73">
        <f t="shared" si="0"/>
        <v>351000000</v>
      </c>
      <c r="H39" s="72">
        <f>H41</f>
        <v>351000000</v>
      </c>
      <c r="I39" s="72">
        <f>I41</f>
        <v>0</v>
      </c>
      <c r="J39" s="72">
        <f>J41</f>
        <v>0</v>
      </c>
    </row>
    <row r="40" spans="1:10" s="26" customFormat="1" ht="30.6" customHeight="1" x14ac:dyDescent="0.2">
      <c r="A40" s="27"/>
      <c r="B40" s="27"/>
      <c r="C40" s="27"/>
      <c r="D40" s="27"/>
      <c r="E40" s="28" t="s">
        <v>2</v>
      </c>
      <c r="F40" s="28"/>
      <c r="G40" s="73"/>
      <c r="H40" s="74"/>
      <c r="I40" s="74"/>
      <c r="J40" s="72"/>
    </row>
    <row r="41" spans="1:10" s="41" customFormat="1" ht="103.9" customHeight="1" x14ac:dyDescent="0.2">
      <c r="A41" s="71" t="s">
        <v>195</v>
      </c>
      <c r="B41" s="38"/>
      <c r="C41" s="38"/>
      <c r="D41" s="39" t="s">
        <v>198</v>
      </c>
      <c r="E41" s="40"/>
      <c r="F41" s="40"/>
      <c r="G41" s="84">
        <f>H41+I41</f>
        <v>351000000</v>
      </c>
      <c r="H41" s="84">
        <f t="shared" ref="H41:J42" si="2">H42</f>
        <v>351000000</v>
      </c>
      <c r="I41" s="84">
        <f t="shared" si="2"/>
        <v>0</v>
      </c>
      <c r="J41" s="84">
        <f t="shared" si="2"/>
        <v>0</v>
      </c>
    </row>
    <row r="42" spans="1:10" s="41" customFormat="1" ht="103.9" customHeight="1" x14ac:dyDescent="0.2">
      <c r="A42" s="71" t="s">
        <v>196</v>
      </c>
      <c r="B42" s="38"/>
      <c r="C42" s="38"/>
      <c r="D42" s="39" t="s">
        <v>198</v>
      </c>
      <c r="E42" s="40"/>
      <c r="F42" s="40"/>
      <c r="G42" s="84">
        <f>G43</f>
        <v>351000000</v>
      </c>
      <c r="H42" s="84">
        <f t="shared" si="2"/>
        <v>351000000</v>
      </c>
      <c r="I42" s="84">
        <f t="shared" si="2"/>
        <v>0</v>
      </c>
      <c r="J42" s="84">
        <f t="shared" si="2"/>
        <v>0</v>
      </c>
    </row>
    <row r="43" spans="1:10" s="26" customFormat="1" ht="70.900000000000006" customHeight="1" x14ac:dyDescent="0.2">
      <c r="A43" s="23" t="s">
        <v>197</v>
      </c>
      <c r="B43" s="23" t="s">
        <v>192</v>
      </c>
      <c r="C43" s="23" t="s">
        <v>8</v>
      </c>
      <c r="D43" s="24" t="s">
        <v>194</v>
      </c>
      <c r="E43" s="58"/>
      <c r="F43" s="32"/>
      <c r="G43" s="73">
        <f>H43+I43</f>
        <v>351000000</v>
      </c>
      <c r="H43" s="83">
        <v>351000000</v>
      </c>
      <c r="I43" s="83"/>
      <c r="J43" s="83"/>
    </row>
    <row r="44" spans="1:10" s="26" customFormat="1" ht="95.45" customHeight="1" x14ac:dyDescent="0.2">
      <c r="A44" s="23"/>
      <c r="B44" s="23"/>
      <c r="C44" s="23"/>
      <c r="D44" s="24"/>
      <c r="E44" s="25" t="s">
        <v>343</v>
      </c>
      <c r="F44" s="25" t="s">
        <v>241</v>
      </c>
      <c r="G44" s="73">
        <f>H44+I44</f>
        <v>270988200</v>
      </c>
      <c r="H44" s="72">
        <f>H46+H50</f>
        <v>270988200</v>
      </c>
      <c r="I44" s="72">
        <f>I46+I50</f>
        <v>0</v>
      </c>
      <c r="J44" s="72">
        <f>J46+J50</f>
        <v>0</v>
      </c>
    </row>
    <row r="45" spans="1:10" s="26" customFormat="1" ht="30.6" customHeight="1" x14ac:dyDescent="0.2">
      <c r="A45" s="27"/>
      <c r="B45" s="27"/>
      <c r="C45" s="27"/>
      <c r="D45" s="27"/>
      <c r="E45" s="28" t="s">
        <v>2</v>
      </c>
      <c r="F45" s="28"/>
      <c r="G45" s="73"/>
      <c r="H45" s="74"/>
      <c r="I45" s="74"/>
      <c r="J45" s="72"/>
    </row>
    <row r="46" spans="1:10" s="26" customFormat="1" ht="103.9" customHeight="1" x14ac:dyDescent="0.2">
      <c r="A46" s="71" t="s">
        <v>195</v>
      </c>
      <c r="B46" s="38"/>
      <c r="C46" s="38"/>
      <c r="D46" s="39" t="s">
        <v>198</v>
      </c>
      <c r="E46" s="40"/>
      <c r="F46" s="40"/>
      <c r="G46" s="84">
        <f>H46+I46</f>
        <v>267988200</v>
      </c>
      <c r="H46" s="84">
        <f>H47</f>
        <v>267988200</v>
      </c>
      <c r="I46" s="84">
        <f>I47</f>
        <v>0</v>
      </c>
      <c r="J46" s="84">
        <f>J47</f>
        <v>0</v>
      </c>
    </row>
    <row r="47" spans="1:10" s="26" customFormat="1" ht="103.9" customHeight="1" x14ac:dyDescent="0.2">
      <c r="A47" s="71" t="s">
        <v>196</v>
      </c>
      <c r="B47" s="38"/>
      <c r="C47" s="38"/>
      <c r="D47" s="39" t="s">
        <v>198</v>
      </c>
      <c r="E47" s="40"/>
      <c r="F47" s="40"/>
      <c r="G47" s="84">
        <f>G49+G48</f>
        <v>267988200</v>
      </c>
      <c r="H47" s="84">
        <f>H49+H48</f>
        <v>267988200</v>
      </c>
      <c r="I47" s="84">
        <f>I49+I48</f>
        <v>0</v>
      </c>
      <c r="J47" s="84">
        <f>J49+J48</f>
        <v>0</v>
      </c>
    </row>
    <row r="48" spans="1:10" s="36" customFormat="1" ht="49.15" customHeight="1" x14ac:dyDescent="0.2">
      <c r="A48" s="23" t="s">
        <v>265</v>
      </c>
      <c r="B48" s="23" t="s">
        <v>319</v>
      </c>
      <c r="C48" s="23" t="s">
        <v>266</v>
      </c>
      <c r="D48" s="44" t="s">
        <v>264</v>
      </c>
      <c r="E48" s="28"/>
      <c r="F48" s="28"/>
      <c r="G48" s="73">
        <f t="shared" ref="G48:G53" si="3">H48+I48</f>
        <v>20988200</v>
      </c>
      <c r="H48" s="83">
        <v>20988200</v>
      </c>
      <c r="I48" s="83"/>
      <c r="J48" s="83"/>
    </row>
    <row r="49" spans="1:10" s="36" customFormat="1" ht="70.900000000000006" customHeight="1" x14ac:dyDescent="0.2">
      <c r="A49" s="23" t="s">
        <v>197</v>
      </c>
      <c r="B49" s="23" t="s">
        <v>192</v>
      </c>
      <c r="C49" s="23" t="s">
        <v>8</v>
      </c>
      <c r="D49" s="44" t="s">
        <v>194</v>
      </c>
      <c r="E49" s="45"/>
      <c r="F49" s="46"/>
      <c r="G49" s="73">
        <f t="shared" si="3"/>
        <v>247000000</v>
      </c>
      <c r="H49" s="83">
        <v>247000000</v>
      </c>
      <c r="I49" s="82"/>
      <c r="J49" s="82"/>
    </row>
    <row r="50" spans="1:10" s="26" customFormat="1" ht="80.25" customHeight="1" x14ac:dyDescent="0.2">
      <c r="A50" s="71" t="s">
        <v>73</v>
      </c>
      <c r="B50" s="38"/>
      <c r="C50" s="38"/>
      <c r="D50" s="39" t="s">
        <v>222</v>
      </c>
      <c r="E50" s="40"/>
      <c r="F50" s="40"/>
      <c r="G50" s="84">
        <f t="shared" si="3"/>
        <v>3000000</v>
      </c>
      <c r="H50" s="84">
        <f t="shared" ref="H50:J51" si="4">H51</f>
        <v>3000000</v>
      </c>
      <c r="I50" s="84">
        <f t="shared" si="4"/>
        <v>0</v>
      </c>
      <c r="J50" s="84">
        <f t="shared" si="4"/>
        <v>0</v>
      </c>
    </row>
    <row r="51" spans="1:10" s="26" customFormat="1" ht="80.25" customHeight="1" x14ac:dyDescent="0.2">
      <c r="A51" s="71" t="s">
        <v>74</v>
      </c>
      <c r="B51" s="38"/>
      <c r="C51" s="38"/>
      <c r="D51" s="39" t="s">
        <v>222</v>
      </c>
      <c r="E51" s="40"/>
      <c r="F51" s="40"/>
      <c r="G51" s="84">
        <f t="shared" si="3"/>
        <v>3000000</v>
      </c>
      <c r="H51" s="84">
        <f t="shared" si="4"/>
        <v>3000000</v>
      </c>
      <c r="I51" s="84">
        <f t="shared" si="4"/>
        <v>0</v>
      </c>
      <c r="J51" s="84">
        <f t="shared" si="4"/>
        <v>0</v>
      </c>
    </row>
    <row r="52" spans="1:10" s="36" customFormat="1" ht="70.900000000000006" customHeight="1" x14ac:dyDescent="0.2">
      <c r="A52" s="23" t="s">
        <v>199</v>
      </c>
      <c r="B52" s="23" t="s">
        <v>192</v>
      </c>
      <c r="C52" s="23" t="s">
        <v>8</v>
      </c>
      <c r="D52" s="44" t="s">
        <v>194</v>
      </c>
      <c r="E52" s="45"/>
      <c r="F52" s="46"/>
      <c r="G52" s="73">
        <f t="shared" si="3"/>
        <v>3000000</v>
      </c>
      <c r="H52" s="83">
        <v>3000000</v>
      </c>
      <c r="I52" s="82"/>
      <c r="J52" s="82"/>
    </row>
    <row r="53" spans="1:10" s="36" customFormat="1" ht="114.6" customHeight="1" x14ac:dyDescent="0.2">
      <c r="A53" s="23"/>
      <c r="B53" s="23"/>
      <c r="C53" s="23"/>
      <c r="D53" s="24"/>
      <c r="E53" s="25" t="s">
        <v>287</v>
      </c>
      <c r="F53" s="25" t="s">
        <v>245</v>
      </c>
      <c r="G53" s="73">
        <f t="shared" si="3"/>
        <v>46924300</v>
      </c>
      <c r="H53" s="72">
        <f>H55</f>
        <v>46924300</v>
      </c>
      <c r="I53" s="72">
        <f>I55</f>
        <v>0</v>
      </c>
      <c r="J53" s="72">
        <f>J55</f>
        <v>0</v>
      </c>
    </row>
    <row r="54" spans="1:10" s="26" customFormat="1" ht="30.6" customHeight="1" x14ac:dyDescent="0.2">
      <c r="A54" s="27"/>
      <c r="B54" s="27"/>
      <c r="C54" s="27"/>
      <c r="D54" s="27"/>
      <c r="E54" s="28" t="s">
        <v>2</v>
      </c>
      <c r="F54" s="28"/>
      <c r="G54" s="73"/>
      <c r="H54" s="74"/>
      <c r="I54" s="74"/>
      <c r="J54" s="72"/>
    </row>
    <row r="55" spans="1:10" s="41" customFormat="1" ht="80.25" customHeight="1" x14ac:dyDescent="0.2">
      <c r="A55" s="71" t="s">
        <v>73</v>
      </c>
      <c r="B55" s="38"/>
      <c r="C55" s="38"/>
      <c r="D55" s="39" t="s">
        <v>222</v>
      </c>
      <c r="E55" s="40"/>
      <c r="F55" s="40"/>
      <c r="G55" s="84">
        <f>H55+I55</f>
        <v>46924300</v>
      </c>
      <c r="H55" s="84">
        <f t="shared" ref="H55:J56" si="5">H56</f>
        <v>46924300</v>
      </c>
      <c r="I55" s="84">
        <f t="shared" si="5"/>
        <v>0</v>
      </c>
      <c r="J55" s="84">
        <f t="shared" si="5"/>
        <v>0</v>
      </c>
    </row>
    <row r="56" spans="1:10" s="41" customFormat="1" ht="80.25" customHeight="1" x14ac:dyDescent="0.2">
      <c r="A56" s="71" t="s">
        <v>74</v>
      </c>
      <c r="B56" s="38"/>
      <c r="C56" s="38"/>
      <c r="D56" s="39" t="s">
        <v>222</v>
      </c>
      <c r="E56" s="40"/>
      <c r="F56" s="40"/>
      <c r="G56" s="84">
        <f>H56+I56</f>
        <v>46924300</v>
      </c>
      <c r="H56" s="84">
        <f>H57</f>
        <v>46924300</v>
      </c>
      <c r="I56" s="84">
        <f t="shared" si="5"/>
        <v>0</v>
      </c>
      <c r="J56" s="84">
        <f t="shared" si="5"/>
        <v>0</v>
      </c>
    </row>
    <row r="57" spans="1:10" s="26" customFormat="1" ht="70.900000000000006" customHeight="1" x14ac:dyDescent="0.2">
      <c r="A57" s="23" t="s">
        <v>75</v>
      </c>
      <c r="B57" s="23" t="s">
        <v>65</v>
      </c>
      <c r="C57" s="23" t="s">
        <v>20</v>
      </c>
      <c r="D57" s="33" t="s">
        <v>90</v>
      </c>
      <c r="E57" s="28"/>
      <c r="F57" s="28"/>
      <c r="G57" s="73">
        <f>H57+I57</f>
        <v>46924300</v>
      </c>
      <c r="H57" s="83">
        <v>46924300</v>
      </c>
      <c r="I57" s="75"/>
      <c r="J57" s="75"/>
    </row>
    <row r="58" spans="1:10" s="26" customFormat="1" ht="149.44999999999999" customHeight="1" x14ac:dyDescent="0.2">
      <c r="A58" s="23"/>
      <c r="B58" s="23"/>
      <c r="C58" s="23"/>
      <c r="D58" s="24"/>
      <c r="E58" s="25" t="s">
        <v>344</v>
      </c>
      <c r="F58" s="25" t="s">
        <v>239</v>
      </c>
      <c r="G58" s="73">
        <f>H58+I58</f>
        <v>21024000</v>
      </c>
      <c r="H58" s="72">
        <f>H60</f>
        <v>21024000</v>
      </c>
      <c r="I58" s="72">
        <f>I60</f>
        <v>0</v>
      </c>
      <c r="J58" s="72">
        <f>J60</f>
        <v>0</v>
      </c>
    </row>
    <row r="59" spans="1:10" s="26" customFormat="1" ht="30.6" customHeight="1" x14ac:dyDescent="0.2">
      <c r="A59" s="27"/>
      <c r="B59" s="27"/>
      <c r="C59" s="27"/>
      <c r="D59" s="27"/>
      <c r="E59" s="28" t="s">
        <v>2</v>
      </c>
      <c r="F59" s="28"/>
      <c r="G59" s="73"/>
      <c r="H59" s="74"/>
      <c r="I59" s="74"/>
      <c r="J59" s="72"/>
    </row>
    <row r="60" spans="1:10" s="26" customFormat="1" ht="80.25" customHeight="1" x14ac:dyDescent="0.2">
      <c r="A60" s="71" t="s">
        <v>73</v>
      </c>
      <c r="B60" s="38"/>
      <c r="C60" s="38"/>
      <c r="D60" s="39" t="s">
        <v>222</v>
      </c>
      <c r="E60" s="40"/>
      <c r="F60" s="40"/>
      <c r="G60" s="84">
        <f>H60+I60</f>
        <v>21024000</v>
      </c>
      <c r="H60" s="84">
        <f t="shared" ref="H60:J61" si="6">H61</f>
        <v>21024000</v>
      </c>
      <c r="I60" s="84">
        <f t="shared" si="6"/>
        <v>0</v>
      </c>
      <c r="J60" s="84">
        <f t="shared" si="6"/>
        <v>0</v>
      </c>
    </row>
    <row r="61" spans="1:10" s="26" customFormat="1" ht="80.25" customHeight="1" x14ac:dyDescent="0.2">
      <c r="A61" s="71" t="s">
        <v>74</v>
      </c>
      <c r="B61" s="38"/>
      <c r="C61" s="38"/>
      <c r="D61" s="39" t="s">
        <v>222</v>
      </c>
      <c r="E61" s="40"/>
      <c r="F61" s="40"/>
      <c r="G61" s="84">
        <f>H61+I61</f>
        <v>21024000</v>
      </c>
      <c r="H61" s="84">
        <f t="shared" si="6"/>
        <v>21024000</v>
      </c>
      <c r="I61" s="84">
        <f t="shared" si="6"/>
        <v>0</v>
      </c>
      <c r="J61" s="84">
        <f t="shared" si="6"/>
        <v>0</v>
      </c>
    </row>
    <row r="62" spans="1:10" s="36" customFormat="1" ht="70.900000000000006" customHeight="1" x14ac:dyDescent="0.2">
      <c r="A62" s="23" t="s">
        <v>199</v>
      </c>
      <c r="B62" s="23" t="s">
        <v>192</v>
      </c>
      <c r="C62" s="23" t="s">
        <v>8</v>
      </c>
      <c r="D62" s="44" t="s">
        <v>194</v>
      </c>
      <c r="E62" s="45"/>
      <c r="F62" s="46"/>
      <c r="G62" s="73">
        <f>H62+I62</f>
        <v>21024000</v>
      </c>
      <c r="H62" s="83">
        <v>21024000</v>
      </c>
      <c r="I62" s="82"/>
      <c r="J62" s="82"/>
    </row>
    <row r="63" spans="1:10" s="26" customFormat="1" ht="85.15" customHeight="1" x14ac:dyDescent="0.2">
      <c r="A63" s="23"/>
      <c r="B63" s="23"/>
      <c r="C63" s="23"/>
      <c r="D63" s="24"/>
      <c r="E63" s="25" t="s">
        <v>267</v>
      </c>
      <c r="F63" s="25" t="s">
        <v>235</v>
      </c>
      <c r="G63" s="73">
        <f>H63+I63</f>
        <v>5000000</v>
      </c>
      <c r="H63" s="72">
        <f>H65</f>
        <v>5000000</v>
      </c>
      <c r="I63" s="72">
        <f>I65</f>
        <v>0</v>
      </c>
      <c r="J63" s="72">
        <f>J65</f>
        <v>0</v>
      </c>
    </row>
    <row r="64" spans="1:10" s="26" customFormat="1" ht="30.6" customHeight="1" x14ac:dyDescent="0.2">
      <c r="A64" s="27"/>
      <c r="B64" s="27"/>
      <c r="C64" s="27"/>
      <c r="D64" s="27"/>
      <c r="E64" s="28" t="s">
        <v>2</v>
      </c>
      <c r="F64" s="28"/>
      <c r="G64" s="73"/>
      <c r="H64" s="74"/>
      <c r="I64" s="74"/>
      <c r="J64" s="72"/>
    </row>
    <row r="65" spans="1:10" s="26" customFormat="1" ht="103.9" customHeight="1" x14ac:dyDescent="0.2">
      <c r="A65" s="70" t="s">
        <v>177</v>
      </c>
      <c r="B65" s="30"/>
      <c r="C65" s="30"/>
      <c r="D65" s="31" t="s">
        <v>182</v>
      </c>
      <c r="E65" s="58"/>
      <c r="F65" s="58"/>
      <c r="G65" s="73">
        <f>H65+I65</f>
        <v>5000000</v>
      </c>
      <c r="H65" s="72">
        <f t="shared" ref="H65:J66" si="7">H66</f>
        <v>5000000</v>
      </c>
      <c r="I65" s="72">
        <f t="shared" si="7"/>
        <v>0</v>
      </c>
      <c r="J65" s="72">
        <f t="shared" si="7"/>
        <v>0</v>
      </c>
    </row>
    <row r="66" spans="1:10" s="26" customFormat="1" ht="103.9" customHeight="1" x14ac:dyDescent="0.2">
      <c r="A66" s="70" t="s">
        <v>178</v>
      </c>
      <c r="B66" s="30"/>
      <c r="C66" s="30"/>
      <c r="D66" s="31" t="s">
        <v>182</v>
      </c>
      <c r="E66" s="58"/>
      <c r="F66" s="58"/>
      <c r="G66" s="73">
        <f>H66+I66</f>
        <v>5000000</v>
      </c>
      <c r="H66" s="72">
        <f t="shared" si="7"/>
        <v>5000000</v>
      </c>
      <c r="I66" s="72">
        <f t="shared" si="7"/>
        <v>0</v>
      </c>
      <c r="J66" s="72">
        <f t="shared" si="7"/>
        <v>0</v>
      </c>
    </row>
    <row r="67" spans="1:10" s="36" customFormat="1" ht="38.450000000000003" customHeight="1" x14ac:dyDescent="0.2">
      <c r="A67" s="23" t="s">
        <v>179</v>
      </c>
      <c r="B67" s="23" t="s">
        <v>149</v>
      </c>
      <c r="C67" s="23" t="s">
        <v>7</v>
      </c>
      <c r="D67" s="44" t="s">
        <v>97</v>
      </c>
      <c r="E67" s="28"/>
      <c r="F67" s="28"/>
      <c r="G67" s="73">
        <f>H67+I67</f>
        <v>5000000</v>
      </c>
      <c r="H67" s="83">
        <v>5000000</v>
      </c>
      <c r="I67" s="83"/>
      <c r="J67" s="83"/>
    </row>
    <row r="68" spans="1:10" s="26" customFormat="1" ht="117" customHeight="1" x14ac:dyDescent="0.2">
      <c r="A68" s="23"/>
      <c r="B68" s="23"/>
      <c r="C68" s="23"/>
      <c r="D68" s="24"/>
      <c r="E68" s="25" t="s">
        <v>345</v>
      </c>
      <c r="F68" s="25" t="s">
        <v>244</v>
      </c>
      <c r="G68" s="73">
        <f>H68+I68</f>
        <v>2437000</v>
      </c>
      <c r="H68" s="72">
        <f>H70+H73</f>
        <v>2437000</v>
      </c>
      <c r="I68" s="72">
        <f>I70+I73</f>
        <v>0</v>
      </c>
      <c r="J68" s="72">
        <f>J70+J73</f>
        <v>0</v>
      </c>
    </row>
    <row r="69" spans="1:10" s="26" customFormat="1" ht="30.6" customHeight="1" x14ac:dyDescent="0.2">
      <c r="A69" s="27"/>
      <c r="B69" s="27"/>
      <c r="C69" s="27"/>
      <c r="D69" s="27"/>
      <c r="E69" s="28" t="s">
        <v>2</v>
      </c>
      <c r="F69" s="28"/>
      <c r="G69" s="73"/>
      <c r="H69" s="74"/>
      <c r="I69" s="74"/>
      <c r="J69" s="72"/>
    </row>
    <row r="70" spans="1:10" s="26" customFormat="1" ht="80.25" customHeight="1" x14ac:dyDescent="0.2">
      <c r="A70" s="70" t="s">
        <v>168</v>
      </c>
      <c r="B70" s="30"/>
      <c r="C70" s="30"/>
      <c r="D70" s="31" t="s">
        <v>169</v>
      </c>
      <c r="E70" s="58"/>
      <c r="F70" s="58"/>
      <c r="G70" s="73">
        <f t="shared" ref="G70:G75" si="8">H70+I70</f>
        <v>1189000</v>
      </c>
      <c r="H70" s="72">
        <f t="shared" ref="H70:J71" si="9">H71</f>
        <v>1189000</v>
      </c>
      <c r="I70" s="72">
        <f t="shared" si="9"/>
        <v>0</v>
      </c>
      <c r="J70" s="72">
        <f t="shared" si="9"/>
        <v>0</v>
      </c>
    </row>
    <row r="71" spans="1:10" s="26" customFormat="1" ht="80.25" customHeight="1" x14ac:dyDescent="0.2">
      <c r="A71" s="70" t="s">
        <v>170</v>
      </c>
      <c r="B71" s="30"/>
      <c r="C71" s="30"/>
      <c r="D71" s="31" t="s">
        <v>169</v>
      </c>
      <c r="E71" s="58"/>
      <c r="F71" s="58"/>
      <c r="G71" s="73">
        <f t="shared" si="8"/>
        <v>1189000</v>
      </c>
      <c r="H71" s="72">
        <f t="shared" si="9"/>
        <v>1189000</v>
      </c>
      <c r="I71" s="72">
        <f t="shared" si="9"/>
        <v>0</v>
      </c>
      <c r="J71" s="72">
        <f t="shared" si="9"/>
        <v>0</v>
      </c>
    </row>
    <row r="72" spans="1:10" s="26" customFormat="1" ht="70.900000000000006" customHeight="1" x14ac:dyDescent="0.2">
      <c r="A72" s="23" t="s">
        <v>171</v>
      </c>
      <c r="B72" s="23" t="s">
        <v>172</v>
      </c>
      <c r="C72" s="23" t="s">
        <v>25</v>
      </c>
      <c r="D72" s="24" t="s">
        <v>173</v>
      </c>
      <c r="E72" s="58"/>
      <c r="F72" s="32"/>
      <c r="G72" s="73">
        <f t="shared" si="8"/>
        <v>1189000</v>
      </c>
      <c r="H72" s="83">
        <v>1189000</v>
      </c>
      <c r="I72" s="83"/>
      <c r="J72" s="83"/>
    </row>
    <row r="73" spans="1:10" s="26" customFormat="1" ht="80.25" customHeight="1" x14ac:dyDescent="0.2">
      <c r="A73" s="70" t="s">
        <v>174</v>
      </c>
      <c r="B73" s="30"/>
      <c r="C73" s="30"/>
      <c r="D73" s="31" t="s">
        <v>190</v>
      </c>
      <c r="E73" s="58"/>
      <c r="F73" s="58"/>
      <c r="G73" s="73">
        <f t="shared" si="8"/>
        <v>1248000</v>
      </c>
      <c r="H73" s="72">
        <f t="shared" ref="H73:J74" si="10">H74</f>
        <v>1248000</v>
      </c>
      <c r="I73" s="72">
        <f t="shared" si="10"/>
        <v>0</v>
      </c>
      <c r="J73" s="72">
        <f t="shared" si="10"/>
        <v>0</v>
      </c>
    </row>
    <row r="74" spans="1:10" s="26" customFormat="1" ht="80.25" customHeight="1" x14ac:dyDescent="0.2">
      <c r="A74" s="70" t="s">
        <v>175</v>
      </c>
      <c r="B74" s="30"/>
      <c r="C74" s="30"/>
      <c r="D74" s="31" t="s">
        <v>190</v>
      </c>
      <c r="E74" s="58"/>
      <c r="F74" s="58"/>
      <c r="G74" s="73">
        <f t="shared" si="8"/>
        <v>1248000</v>
      </c>
      <c r="H74" s="72">
        <f t="shared" si="10"/>
        <v>1248000</v>
      </c>
      <c r="I74" s="72">
        <f t="shared" si="10"/>
        <v>0</v>
      </c>
      <c r="J74" s="72">
        <f t="shared" si="10"/>
        <v>0</v>
      </c>
    </row>
    <row r="75" spans="1:10" s="36" customFormat="1" ht="38.450000000000003" customHeight="1" x14ac:dyDescent="0.2">
      <c r="A75" s="23" t="s">
        <v>176</v>
      </c>
      <c r="B75" s="23" t="s">
        <v>103</v>
      </c>
      <c r="C75" s="23" t="s">
        <v>15</v>
      </c>
      <c r="D75" s="44" t="s">
        <v>102</v>
      </c>
      <c r="E75" s="28"/>
      <c r="F75" s="28"/>
      <c r="G75" s="73">
        <f t="shared" si="8"/>
        <v>1248000</v>
      </c>
      <c r="H75" s="83">
        <v>1248000</v>
      </c>
      <c r="I75" s="83"/>
      <c r="J75" s="83"/>
    </row>
    <row r="76" spans="1:10" s="26" customFormat="1" ht="101.45" customHeight="1" x14ac:dyDescent="0.2">
      <c r="A76" s="23"/>
      <c r="B76" s="23"/>
      <c r="C76" s="23"/>
      <c r="D76" s="24"/>
      <c r="E76" s="25" t="s">
        <v>346</v>
      </c>
      <c r="F76" s="25" t="s">
        <v>236</v>
      </c>
      <c r="G76" s="73">
        <f>H76+I76</f>
        <v>2000000</v>
      </c>
      <c r="H76" s="72">
        <f>H78</f>
        <v>2000000</v>
      </c>
      <c r="I76" s="72">
        <f>I78</f>
        <v>0</v>
      </c>
      <c r="J76" s="72">
        <f>J78</f>
        <v>0</v>
      </c>
    </row>
    <row r="77" spans="1:10" s="26" customFormat="1" ht="30.6" customHeight="1" x14ac:dyDescent="0.2">
      <c r="A77" s="27"/>
      <c r="B77" s="27"/>
      <c r="C77" s="27"/>
      <c r="D77" s="27"/>
      <c r="E77" s="28" t="s">
        <v>2</v>
      </c>
      <c r="F77" s="28"/>
      <c r="G77" s="73"/>
      <c r="H77" s="74"/>
      <c r="I77" s="74"/>
      <c r="J77" s="72"/>
    </row>
    <row r="78" spans="1:10" s="26" customFormat="1" ht="103.9" customHeight="1" x14ac:dyDescent="0.2">
      <c r="A78" s="70" t="s">
        <v>177</v>
      </c>
      <c r="B78" s="30"/>
      <c r="C78" s="30"/>
      <c r="D78" s="31" t="s">
        <v>182</v>
      </c>
      <c r="E78" s="58"/>
      <c r="F78" s="58"/>
      <c r="G78" s="73">
        <f>H78+I78</f>
        <v>2000000</v>
      </c>
      <c r="H78" s="72">
        <f t="shared" ref="H78:J79" si="11">H79</f>
        <v>2000000</v>
      </c>
      <c r="I78" s="72">
        <f t="shared" si="11"/>
        <v>0</v>
      </c>
      <c r="J78" s="72">
        <f t="shared" si="11"/>
        <v>0</v>
      </c>
    </row>
    <row r="79" spans="1:10" s="26" customFormat="1" ht="103.9" customHeight="1" x14ac:dyDescent="0.2">
      <c r="A79" s="70" t="s">
        <v>178</v>
      </c>
      <c r="B79" s="30"/>
      <c r="C79" s="30"/>
      <c r="D79" s="31" t="s">
        <v>182</v>
      </c>
      <c r="E79" s="58"/>
      <c r="F79" s="58"/>
      <c r="G79" s="73">
        <f>H79+I79</f>
        <v>2000000</v>
      </c>
      <c r="H79" s="72">
        <f t="shared" si="11"/>
        <v>2000000</v>
      </c>
      <c r="I79" s="72">
        <f t="shared" si="11"/>
        <v>0</v>
      </c>
      <c r="J79" s="72">
        <f t="shared" si="11"/>
        <v>0</v>
      </c>
    </row>
    <row r="80" spans="1:10" s="36" customFormat="1" ht="38.450000000000003" customHeight="1" x14ac:dyDescent="0.2">
      <c r="A80" s="23" t="s">
        <v>283</v>
      </c>
      <c r="B80" s="23" t="s">
        <v>282</v>
      </c>
      <c r="C80" s="23" t="s">
        <v>183</v>
      </c>
      <c r="D80" s="44" t="s">
        <v>284</v>
      </c>
      <c r="E80" s="28"/>
      <c r="F80" s="28"/>
      <c r="G80" s="73">
        <f>H80+I80</f>
        <v>2000000</v>
      </c>
      <c r="H80" s="83">
        <v>2000000</v>
      </c>
      <c r="I80" s="83"/>
      <c r="J80" s="83"/>
    </row>
    <row r="81" spans="1:10" s="26" customFormat="1" ht="93.6" customHeight="1" x14ac:dyDescent="0.2">
      <c r="A81" s="23"/>
      <c r="B81" s="23"/>
      <c r="C81" s="23"/>
      <c r="D81" s="24"/>
      <c r="E81" s="25" t="s">
        <v>347</v>
      </c>
      <c r="F81" s="25" t="s">
        <v>240</v>
      </c>
      <c r="G81" s="73">
        <f>H81+I81</f>
        <v>100000000</v>
      </c>
      <c r="H81" s="72">
        <f>H83</f>
        <v>100000000</v>
      </c>
      <c r="I81" s="72">
        <f>I83</f>
        <v>0</v>
      </c>
      <c r="J81" s="72">
        <f>J83</f>
        <v>0</v>
      </c>
    </row>
    <row r="82" spans="1:10" s="26" customFormat="1" ht="30.6" customHeight="1" x14ac:dyDescent="0.2">
      <c r="A82" s="27"/>
      <c r="B82" s="27"/>
      <c r="C82" s="27"/>
      <c r="D82" s="27"/>
      <c r="E82" s="28" t="s">
        <v>2</v>
      </c>
      <c r="F82" s="28"/>
      <c r="G82" s="73"/>
      <c r="H82" s="74"/>
      <c r="I82" s="74"/>
      <c r="J82" s="72"/>
    </row>
    <row r="83" spans="1:10" s="26" customFormat="1" ht="80.25" customHeight="1" x14ac:dyDescent="0.2">
      <c r="A83" s="71">
        <v>3700000</v>
      </c>
      <c r="B83" s="38"/>
      <c r="C83" s="38"/>
      <c r="D83" s="39" t="s">
        <v>200</v>
      </c>
      <c r="E83" s="40"/>
      <c r="F83" s="40"/>
      <c r="G83" s="84">
        <f>H83+I83</f>
        <v>100000000</v>
      </c>
      <c r="H83" s="84">
        <f t="shared" ref="H83:J84" si="12">H84</f>
        <v>100000000</v>
      </c>
      <c r="I83" s="84">
        <f t="shared" si="12"/>
        <v>0</v>
      </c>
      <c r="J83" s="84">
        <f t="shared" si="12"/>
        <v>0</v>
      </c>
    </row>
    <row r="84" spans="1:10" s="26" customFormat="1" ht="80.25" customHeight="1" x14ac:dyDescent="0.2">
      <c r="A84" s="71" t="s">
        <v>201</v>
      </c>
      <c r="B84" s="38"/>
      <c r="C84" s="38"/>
      <c r="D84" s="39" t="s">
        <v>200</v>
      </c>
      <c r="E84" s="40"/>
      <c r="F84" s="40"/>
      <c r="G84" s="84">
        <f>H84+I84</f>
        <v>100000000</v>
      </c>
      <c r="H84" s="84">
        <f t="shared" si="12"/>
        <v>100000000</v>
      </c>
      <c r="I84" s="84">
        <f t="shared" si="12"/>
        <v>0</v>
      </c>
      <c r="J84" s="84">
        <f t="shared" si="12"/>
        <v>0</v>
      </c>
    </row>
    <row r="85" spans="1:10" s="36" customFormat="1" ht="70.900000000000006" customHeight="1" x14ac:dyDescent="0.2">
      <c r="A85" s="23" t="s">
        <v>202</v>
      </c>
      <c r="B85" s="23" t="s">
        <v>192</v>
      </c>
      <c r="C85" s="23" t="s">
        <v>8</v>
      </c>
      <c r="D85" s="44" t="s">
        <v>203</v>
      </c>
      <c r="E85" s="45"/>
      <c r="F85" s="46"/>
      <c r="G85" s="73">
        <f>H85+I85</f>
        <v>100000000</v>
      </c>
      <c r="H85" s="83">
        <v>100000000</v>
      </c>
      <c r="I85" s="82"/>
      <c r="J85" s="82"/>
    </row>
    <row r="86" spans="1:10" s="26" customFormat="1" ht="103.9" customHeight="1" x14ac:dyDescent="0.2">
      <c r="A86" s="23"/>
      <c r="B86" s="23"/>
      <c r="C86" s="23"/>
      <c r="D86" s="24"/>
      <c r="E86" s="25" t="s">
        <v>312</v>
      </c>
      <c r="F86" s="25" t="s">
        <v>232</v>
      </c>
      <c r="G86" s="73">
        <f>H86+I86</f>
        <v>46298207</v>
      </c>
      <c r="H86" s="72">
        <f>H88+H92</f>
        <v>46298207</v>
      </c>
      <c r="I86" s="72">
        <f>I88+I92</f>
        <v>0</v>
      </c>
      <c r="J86" s="72">
        <f>J88+J92</f>
        <v>0</v>
      </c>
    </row>
    <row r="87" spans="1:10" s="26" customFormat="1" ht="25.9" customHeight="1" x14ac:dyDescent="0.2">
      <c r="A87" s="27"/>
      <c r="B87" s="27"/>
      <c r="C87" s="27"/>
      <c r="D87" s="27"/>
      <c r="E87" s="28" t="s">
        <v>2</v>
      </c>
      <c r="F87" s="28"/>
      <c r="G87" s="73"/>
      <c r="H87" s="74"/>
      <c r="I87" s="74"/>
      <c r="J87" s="72"/>
    </row>
    <row r="88" spans="1:10" s="26" customFormat="1" ht="80.25" customHeight="1" x14ac:dyDescent="0.2">
      <c r="A88" s="70" t="s">
        <v>123</v>
      </c>
      <c r="B88" s="30"/>
      <c r="C88" s="30"/>
      <c r="D88" s="31" t="s">
        <v>124</v>
      </c>
      <c r="E88" s="28"/>
      <c r="F88" s="28"/>
      <c r="G88" s="73">
        <f t="shared" ref="G88:G100" si="13">H88+I88</f>
        <v>5484479</v>
      </c>
      <c r="H88" s="73">
        <f>H89</f>
        <v>5484479</v>
      </c>
      <c r="I88" s="73">
        <f>I89</f>
        <v>0</v>
      </c>
      <c r="J88" s="73">
        <f>J89</f>
        <v>0</v>
      </c>
    </row>
    <row r="89" spans="1:10" s="26" customFormat="1" ht="80.25" customHeight="1" x14ac:dyDescent="0.2">
      <c r="A89" s="70" t="s">
        <v>125</v>
      </c>
      <c r="B89" s="30"/>
      <c r="C89" s="30"/>
      <c r="D89" s="31" t="s">
        <v>124</v>
      </c>
      <c r="E89" s="28"/>
      <c r="F89" s="28"/>
      <c r="G89" s="73">
        <f>+G91+G90</f>
        <v>5484479</v>
      </c>
      <c r="H89" s="73">
        <f>+H91+H90</f>
        <v>5484479</v>
      </c>
      <c r="I89" s="73">
        <f>+I91+I90</f>
        <v>0</v>
      </c>
      <c r="J89" s="73">
        <f>+J91+J90</f>
        <v>0</v>
      </c>
    </row>
    <row r="90" spans="1:10" s="26" customFormat="1" ht="38.25" customHeight="1" x14ac:dyDescent="0.2">
      <c r="A90" s="23" t="s">
        <v>151</v>
      </c>
      <c r="B90" s="23" t="s">
        <v>149</v>
      </c>
      <c r="C90" s="23" t="s">
        <v>7</v>
      </c>
      <c r="D90" s="24" t="s">
        <v>97</v>
      </c>
      <c r="E90" s="28"/>
      <c r="F90" s="28"/>
      <c r="G90" s="73">
        <f t="shared" si="13"/>
        <v>936849</v>
      </c>
      <c r="H90" s="75">
        <v>936849</v>
      </c>
      <c r="I90" s="74"/>
      <c r="J90" s="72"/>
    </row>
    <row r="91" spans="1:10" s="26" customFormat="1" ht="115.9" customHeight="1" x14ac:dyDescent="0.2">
      <c r="A91" s="23" t="s">
        <v>296</v>
      </c>
      <c r="B91" s="23" t="s">
        <v>297</v>
      </c>
      <c r="C91" s="23" t="s">
        <v>16</v>
      </c>
      <c r="D91" s="33" t="s">
        <v>298</v>
      </c>
      <c r="E91" s="28" t="s">
        <v>207</v>
      </c>
      <c r="F91" s="28"/>
      <c r="G91" s="73">
        <f t="shared" si="13"/>
        <v>4547630</v>
      </c>
      <c r="H91" s="83">
        <v>4547630</v>
      </c>
      <c r="I91" s="75"/>
      <c r="J91" s="75"/>
    </row>
    <row r="92" spans="1:10" s="26" customFormat="1" ht="80.25" customHeight="1" x14ac:dyDescent="0.2">
      <c r="A92" s="70" t="s">
        <v>43</v>
      </c>
      <c r="B92" s="30"/>
      <c r="C92" s="30"/>
      <c r="D92" s="31" t="s">
        <v>263</v>
      </c>
      <c r="E92" s="28"/>
      <c r="F92" s="28"/>
      <c r="G92" s="73">
        <f t="shared" si="13"/>
        <v>40813728</v>
      </c>
      <c r="H92" s="73">
        <f>H93</f>
        <v>40813728</v>
      </c>
      <c r="I92" s="73">
        <f>I93</f>
        <v>0</v>
      </c>
      <c r="J92" s="73">
        <f>J93</f>
        <v>0</v>
      </c>
    </row>
    <row r="93" spans="1:10" s="26" customFormat="1" ht="80.25" customHeight="1" x14ac:dyDescent="0.2">
      <c r="A93" s="70" t="s">
        <v>44</v>
      </c>
      <c r="B93" s="30"/>
      <c r="C93" s="30"/>
      <c r="D93" s="31" t="s">
        <v>263</v>
      </c>
      <c r="E93" s="28"/>
      <c r="F93" s="28"/>
      <c r="G93" s="73">
        <f t="shared" si="13"/>
        <v>40813728</v>
      </c>
      <c r="H93" s="73">
        <f>H94+H95+H96+H97+H98+H99+H100</f>
        <v>40813728</v>
      </c>
      <c r="I93" s="73">
        <f>I94+I95+I96+I97+I98+I99+I100</f>
        <v>0</v>
      </c>
      <c r="J93" s="73">
        <f>J94+J95+J96+J97+J98+J99+J100</f>
        <v>0</v>
      </c>
    </row>
    <row r="94" spans="1:10" s="26" customFormat="1" ht="69" customHeight="1" x14ac:dyDescent="0.2">
      <c r="A94" s="23" t="s">
        <v>54</v>
      </c>
      <c r="B94" s="23" t="s">
        <v>127</v>
      </c>
      <c r="C94" s="23" t="s">
        <v>16</v>
      </c>
      <c r="D94" s="33" t="s">
        <v>32</v>
      </c>
      <c r="E94" s="28"/>
      <c r="F94" s="28"/>
      <c r="G94" s="73">
        <f t="shared" si="13"/>
        <v>15967317</v>
      </c>
      <c r="H94" s="83">
        <v>15967317</v>
      </c>
      <c r="I94" s="75"/>
      <c r="J94" s="75"/>
    </row>
    <row r="95" spans="1:10" s="26" customFormat="1" ht="70.900000000000006" customHeight="1" x14ac:dyDescent="0.2">
      <c r="A95" s="23" t="s">
        <v>55</v>
      </c>
      <c r="B95" s="23" t="s">
        <v>128</v>
      </c>
      <c r="C95" s="23" t="s">
        <v>16</v>
      </c>
      <c r="D95" s="33" t="s">
        <v>17</v>
      </c>
      <c r="E95" s="28"/>
      <c r="F95" s="28"/>
      <c r="G95" s="73">
        <f t="shared" si="13"/>
        <v>1969893</v>
      </c>
      <c r="H95" s="83">
        <v>1969893</v>
      </c>
      <c r="I95" s="75"/>
      <c r="J95" s="75"/>
    </row>
    <row r="96" spans="1:10" s="26" customFormat="1" ht="70.900000000000006" customHeight="1" x14ac:dyDescent="0.2">
      <c r="A96" s="23" t="s">
        <v>56</v>
      </c>
      <c r="B96" s="23" t="s">
        <v>34</v>
      </c>
      <c r="C96" s="23" t="s">
        <v>16</v>
      </c>
      <c r="D96" s="33" t="s">
        <v>210</v>
      </c>
      <c r="E96" s="28"/>
      <c r="F96" s="28"/>
      <c r="G96" s="73">
        <f t="shared" si="13"/>
        <v>7176300</v>
      </c>
      <c r="H96" s="83">
        <v>7176300</v>
      </c>
      <c r="I96" s="75"/>
      <c r="J96" s="75"/>
    </row>
    <row r="97" spans="1:10" s="26" customFormat="1" ht="87.6" customHeight="1" x14ac:dyDescent="0.2">
      <c r="A97" s="23" t="s">
        <v>71</v>
      </c>
      <c r="B97" s="23" t="s">
        <v>33</v>
      </c>
      <c r="C97" s="23" t="s">
        <v>16</v>
      </c>
      <c r="D97" s="24" t="s">
        <v>295</v>
      </c>
      <c r="E97" s="28"/>
      <c r="F97" s="28"/>
      <c r="G97" s="73">
        <f t="shared" si="13"/>
        <v>4640498</v>
      </c>
      <c r="H97" s="75">
        <v>4640498</v>
      </c>
      <c r="I97" s="74"/>
      <c r="J97" s="72"/>
    </row>
    <row r="98" spans="1:10" s="26" customFormat="1" ht="87.6" customHeight="1" x14ac:dyDescent="0.2">
      <c r="A98" s="23" t="s">
        <v>260</v>
      </c>
      <c r="B98" s="23" t="s">
        <v>261</v>
      </c>
      <c r="C98" s="23" t="s">
        <v>16</v>
      </c>
      <c r="D98" s="24" t="s">
        <v>300</v>
      </c>
      <c r="E98" s="28"/>
      <c r="F98" s="28"/>
      <c r="G98" s="73">
        <f t="shared" si="13"/>
        <v>349900</v>
      </c>
      <c r="H98" s="75">
        <v>349900</v>
      </c>
      <c r="I98" s="74"/>
      <c r="J98" s="72"/>
    </row>
    <row r="99" spans="1:10" s="26" customFormat="1" ht="87.6" customHeight="1" x14ac:dyDescent="0.2">
      <c r="A99" s="23" t="s">
        <v>57</v>
      </c>
      <c r="B99" s="23" t="s">
        <v>35</v>
      </c>
      <c r="C99" s="23" t="s">
        <v>16</v>
      </c>
      <c r="D99" s="24" t="s">
        <v>299</v>
      </c>
      <c r="E99" s="28"/>
      <c r="F99" s="28"/>
      <c r="G99" s="73">
        <f t="shared" si="13"/>
        <v>1304164</v>
      </c>
      <c r="H99" s="75">
        <v>1304164</v>
      </c>
      <c r="I99" s="74"/>
      <c r="J99" s="72"/>
    </row>
    <row r="100" spans="1:10" s="26" customFormat="1" ht="70.900000000000006" customHeight="1" x14ac:dyDescent="0.2">
      <c r="A100" s="23" t="s">
        <v>58</v>
      </c>
      <c r="B100" s="23" t="s">
        <v>36</v>
      </c>
      <c r="C100" s="23" t="s">
        <v>16</v>
      </c>
      <c r="D100" s="33" t="s">
        <v>37</v>
      </c>
      <c r="E100" s="28"/>
      <c r="F100" s="28"/>
      <c r="G100" s="73">
        <f t="shared" si="13"/>
        <v>9405656</v>
      </c>
      <c r="H100" s="83">
        <v>9405656</v>
      </c>
      <c r="I100" s="75"/>
      <c r="J100" s="75"/>
    </row>
    <row r="101" spans="1:10" s="26" customFormat="1" ht="88.9" customHeight="1" x14ac:dyDescent="0.2">
      <c r="A101" s="23"/>
      <c r="B101" s="23"/>
      <c r="C101" s="23"/>
      <c r="D101" s="24"/>
      <c r="E101" s="25" t="s">
        <v>268</v>
      </c>
      <c r="F101" s="25" t="s">
        <v>270</v>
      </c>
      <c r="G101" s="73">
        <f>H101+I101</f>
        <v>75084251</v>
      </c>
      <c r="H101" s="72">
        <f>H103</f>
        <v>75084251</v>
      </c>
      <c r="I101" s="72">
        <f>I103</f>
        <v>0</v>
      </c>
      <c r="J101" s="72">
        <f>J103</f>
        <v>0</v>
      </c>
    </row>
    <row r="102" spans="1:10" s="26" customFormat="1" ht="30.6" customHeight="1" x14ac:dyDescent="0.2">
      <c r="A102" s="27"/>
      <c r="B102" s="27"/>
      <c r="C102" s="27"/>
      <c r="D102" s="27"/>
      <c r="E102" s="28" t="s">
        <v>2</v>
      </c>
      <c r="F102" s="28"/>
      <c r="G102" s="73"/>
      <c r="H102" s="74"/>
      <c r="I102" s="74"/>
      <c r="J102" s="72"/>
    </row>
    <row r="103" spans="1:10" s="41" customFormat="1" ht="77.45" customHeight="1" x14ac:dyDescent="0.2">
      <c r="A103" s="71" t="s">
        <v>123</v>
      </c>
      <c r="B103" s="38"/>
      <c r="C103" s="38"/>
      <c r="D103" s="39" t="s">
        <v>124</v>
      </c>
      <c r="E103" s="40"/>
      <c r="F103" s="40"/>
      <c r="G103" s="84">
        <f t="shared" ref="G103:G108" si="14">H103+I103</f>
        <v>75084251</v>
      </c>
      <c r="H103" s="84">
        <f>H104</f>
        <v>75084251</v>
      </c>
      <c r="I103" s="84">
        <f>I104</f>
        <v>0</v>
      </c>
      <c r="J103" s="84">
        <f>J104</f>
        <v>0</v>
      </c>
    </row>
    <row r="104" spans="1:10" s="41" customFormat="1" ht="77.45" customHeight="1" x14ac:dyDescent="0.2">
      <c r="A104" s="71" t="s">
        <v>125</v>
      </c>
      <c r="B104" s="38"/>
      <c r="C104" s="38"/>
      <c r="D104" s="39" t="s">
        <v>124</v>
      </c>
      <c r="E104" s="40"/>
      <c r="F104" s="40"/>
      <c r="G104" s="84">
        <f>G105+G106+G107+G108</f>
        <v>75084251</v>
      </c>
      <c r="H104" s="84">
        <f>H105+H106+H107+H108</f>
        <v>75084251</v>
      </c>
      <c r="I104" s="84">
        <f>I105+I106+I107+I108</f>
        <v>0</v>
      </c>
      <c r="J104" s="84">
        <f>J105+J106+J107+J108</f>
        <v>0</v>
      </c>
    </row>
    <row r="105" spans="1:10" s="26" customFormat="1" ht="38.450000000000003" customHeight="1" x14ac:dyDescent="0.2">
      <c r="A105" s="23" t="s">
        <v>204</v>
      </c>
      <c r="B105" s="23" t="s">
        <v>205</v>
      </c>
      <c r="C105" s="23" t="s">
        <v>7</v>
      </c>
      <c r="D105" s="44" t="s">
        <v>206</v>
      </c>
      <c r="E105" s="28"/>
      <c r="F105" s="28"/>
      <c r="G105" s="73">
        <f t="shared" si="14"/>
        <v>14878000</v>
      </c>
      <c r="H105" s="83">
        <v>14878000</v>
      </c>
      <c r="I105" s="83"/>
      <c r="J105" s="83"/>
    </row>
    <row r="106" spans="1:10" s="26" customFormat="1" ht="38.450000000000003" customHeight="1" x14ac:dyDescent="0.2">
      <c r="A106" s="23" t="s">
        <v>152</v>
      </c>
      <c r="B106" s="23" t="s">
        <v>153</v>
      </c>
      <c r="C106" s="23" t="s">
        <v>7</v>
      </c>
      <c r="D106" s="44" t="s">
        <v>126</v>
      </c>
      <c r="E106" s="28"/>
      <c r="F106" s="28"/>
      <c r="G106" s="73">
        <f t="shared" si="14"/>
        <v>43070200</v>
      </c>
      <c r="H106" s="83">
        <v>43070200</v>
      </c>
      <c r="I106" s="83"/>
      <c r="J106" s="83"/>
    </row>
    <row r="107" spans="1:10" s="26" customFormat="1" ht="38.450000000000003" customHeight="1" x14ac:dyDescent="0.2">
      <c r="A107" s="23" t="s">
        <v>151</v>
      </c>
      <c r="B107" s="23" t="s">
        <v>149</v>
      </c>
      <c r="C107" s="23" t="s">
        <v>7</v>
      </c>
      <c r="D107" s="44" t="s">
        <v>97</v>
      </c>
      <c r="E107" s="28"/>
      <c r="F107" s="28"/>
      <c r="G107" s="73">
        <f t="shared" si="14"/>
        <v>11869251</v>
      </c>
      <c r="H107" s="83">
        <v>11869251</v>
      </c>
      <c r="I107" s="83"/>
      <c r="J107" s="83"/>
    </row>
    <row r="108" spans="1:10" s="36" customFormat="1" ht="105" customHeight="1" x14ac:dyDescent="0.2">
      <c r="A108" s="23" t="s">
        <v>186</v>
      </c>
      <c r="B108" s="23" t="s">
        <v>184</v>
      </c>
      <c r="C108" s="23" t="s">
        <v>9</v>
      </c>
      <c r="D108" s="44" t="s">
        <v>185</v>
      </c>
      <c r="E108" s="25"/>
      <c r="F108" s="25"/>
      <c r="G108" s="73">
        <f t="shared" si="14"/>
        <v>5266800</v>
      </c>
      <c r="H108" s="83">
        <v>5266800</v>
      </c>
      <c r="I108" s="82"/>
      <c r="J108" s="82"/>
    </row>
    <row r="109" spans="1:10" s="26" customFormat="1" ht="83.25" customHeight="1" x14ac:dyDescent="0.2">
      <c r="A109" s="23"/>
      <c r="B109" s="23"/>
      <c r="C109" s="23"/>
      <c r="D109" s="24"/>
      <c r="E109" s="25" t="s">
        <v>320</v>
      </c>
      <c r="F109" s="25" t="s">
        <v>229</v>
      </c>
      <c r="G109" s="73">
        <f>H109+I109</f>
        <v>230727500</v>
      </c>
      <c r="H109" s="72">
        <f>H111</f>
        <v>230727500</v>
      </c>
      <c r="I109" s="72">
        <f>I111</f>
        <v>0</v>
      </c>
      <c r="J109" s="72">
        <f>J111</f>
        <v>0</v>
      </c>
    </row>
    <row r="110" spans="1:10" s="26" customFormat="1" ht="30.6" customHeight="1" x14ac:dyDescent="0.2">
      <c r="A110" s="27"/>
      <c r="B110" s="27"/>
      <c r="C110" s="27"/>
      <c r="D110" s="27"/>
      <c r="E110" s="28" t="s">
        <v>2</v>
      </c>
      <c r="F110" s="28"/>
      <c r="G110" s="73"/>
      <c r="H110" s="74"/>
      <c r="I110" s="74"/>
      <c r="J110" s="72"/>
    </row>
    <row r="111" spans="1:10" s="26" customFormat="1" ht="82.9" customHeight="1" x14ac:dyDescent="0.2">
      <c r="A111" s="70" t="s">
        <v>39</v>
      </c>
      <c r="B111" s="30"/>
      <c r="C111" s="30"/>
      <c r="D111" s="31" t="s">
        <v>5</v>
      </c>
      <c r="E111" s="28"/>
      <c r="F111" s="28"/>
      <c r="G111" s="73">
        <f t="shared" ref="G111:G117" si="15">H111+I111</f>
        <v>230727500</v>
      </c>
      <c r="H111" s="73">
        <f>H112</f>
        <v>230727500</v>
      </c>
      <c r="I111" s="73">
        <f>I112</f>
        <v>0</v>
      </c>
      <c r="J111" s="73">
        <f>J112</f>
        <v>0</v>
      </c>
    </row>
    <row r="112" spans="1:10" s="26" customFormat="1" ht="82.9" customHeight="1" x14ac:dyDescent="0.2">
      <c r="A112" s="70" t="s">
        <v>40</v>
      </c>
      <c r="B112" s="30"/>
      <c r="C112" s="30"/>
      <c r="D112" s="31" t="s">
        <v>5</v>
      </c>
      <c r="E112" s="28"/>
      <c r="F112" s="28"/>
      <c r="G112" s="73">
        <f>H112+I112</f>
        <v>230727500</v>
      </c>
      <c r="H112" s="73">
        <f>SUM(H113:H117)</f>
        <v>230727500</v>
      </c>
      <c r="I112" s="73">
        <f>SUM(I113:I117)</f>
        <v>0</v>
      </c>
      <c r="J112" s="73">
        <f>SUM(J113:J117)</f>
        <v>0</v>
      </c>
    </row>
    <row r="113" spans="1:10" s="26" customFormat="1" ht="50.45" customHeight="1" x14ac:dyDescent="0.2">
      <c r="A113" s="23" t="s">
        <v>304</v>
      </c>
      <c r="B113" s="23" t="s">
        <v>305</v>
      </c>
      <c r="C113" s="23" t="s">
        <v>306</v>
      </c>
      <c r="D113" s="24" t="s">
        <v>307</v>
      </c>
      <c r="E113" s="28"/>
      <c r="F113" s="28"/>
      <c r="G113" s="73">
        <f>H113+I113</f>
        <v>1638126</v>
      </c>
      <c r="H113" s="75">
        <v>1638126</v>
      </c>
      <c r="I113" s="75"/>
      <c r="J113" s="75"/>
    </row>
    <row r="114" spans="1:10" s="26" customFormat="1" ht="38.450000000000003" customHeight="1" x14ac:dyDescent="0.2">
      <c r="A114" s="23" t="s">
        <v>141</v>
      </c>
      <c r="B114" s="23" t="s">
        <v>142</v>
      </c>
      <c r="C114" s="23" t="s">
        <v>143</v>
      </c>
      <c r="D114" s="24" t="s">
        <v>144</v>
      </c>
      <c r="E114" s="28"/>
      <c r="F114" s="28"/>
      <c r="G114" s="73">
        <f t="shared" si="15"/>
        <v>4294929</v>
      </c>
      <c r="H114" s="75">
        <v>4294929</v>
      </c>
      <c r="I114" s="75"/>
      <c r="J114" s="75"/>
    </row>
    <row r="115" spans="1:10" s="26" customFormat="1" ht="52.15" customHeight="1" x14ac:dyDescent="0.2">
      <c r="A115" s="23" t="s">
        <v>145</v>
      </c>
      <c r="B115" s="23" t="s">
        <v>146</v>
      </c>
      <c r="C115" s="23" t="s">
        <v>147</v>
      </c>
      <c r="D115" s="24" t="s">
        <v>148</v>
      </c>
      <c r="E115" s="28"/>
      <c r="F115" s="28"/>
      <c r="G115" s="73">
        <f t="shared" si="15"/>
        <v>10947281</v>
      </c>
      <c r="H115" s="75">
        <v>10947281</v>
      </c>
      <c r="I115" s="74"/>
      <c r="J115" s="74"/>
    </row>
    <row r="116" spans="1:10" s="26" customFormat="1" ht="48.6" customHeight="1" x14ac:dyDescent="0.2">
      <c r="A116" s="23" t="s">
        <v>109</v>
      </c>
      <c r="B116" s="23" t="s">
        <v>108</v>
      </c>
      <c r="C116" s="23" t="s">
        <v>6</v>
      </c>
      <c r="D116" s="33" t="s">
        <v>212</v>
      </c>
      <c r="E116" s="28"/>
      <c r="F116" s="28"/>
      <c r="G116" s="73">
        <f t="shared" si="15"/>
        <v>91847164</v>
      </c>
      <c r="H116" s="81">
        <v>91847164</v>
      </c>
      <c r="I116" s="75"/>
      <c r="J116" s="75"/>
    </row>
    <row r="117" spans="1:10" s="26" customFormat="1" ht="38.450000000000003" customHeight="1" x14ac:dyDescent="0.2">
      <c r="A117" s="23" t="s">
        <v>95</v>
      </c>
      <c r="B117" s="23" t="s">
        <v>96</v>
      </c>
      <c r="C117" s="23" t="s">
        <v>6</v>
      </c>
      <c r="D117" s="24" t="s">
        <v>155</v>
      </c>
      <c r="E117" s="28"/>
      <c r="F117" s="28"/>
      <c r="G117" s="73">
        <f t="shared" si="15"/>
        <v>122000000</v>
      </c>
      <c r="H117" s="75">
        <v>122000000</v>
      </c>
      <c r="I117" s="75"/>
      <c r="J117" s="75"/>
    </row>
    <row r="118" spans="1:10" s="36" customFormat="1" ht="96" customHeight="1" x14ac:dyDescent="0.2">
      <c r="A118" s="23"/>
      <c r="B118" s="23"/>
      <c r="C118" s="23"/>
      <c r="D118" s="24"/>
      <c r="E118" s="25" t="s">
        <v>254</v>
      </c>
      <c r="F118" s="25" t="s">
        <v>308</v>
      </c>
      <c r="G118" s="73">
        <f>H118+I118</f>
        <v>100000</v>
      </c>
      <c r="H118" s="72">
        <f>H120</f>
        <v>100000</v>
      </c>
      <c r="I118" s="72">
        <f>I120</f>
        <v>0</v>
      </c>
      <c r="J118" s="72">
        <f>J120</f>
        <v>0</v>
      </c>
    </row>
    <row r="119" spans="1:10" s="26" customFormat="1" ht="30.6" customHeight="1" x14ac:dyDescent="0.2">
      <c r="A119" s="27"/>
      <c r="B119" s="27"/>
      <c r="C119" s="27"/>
      <c r="D119" s="27"/>
      <c r="E119" s="28" t="s">
        <v>2</v>
      </c>
      <c r="F119" s="28"/>
      <c r="G119" s="73">
        <v>0</v>
      </c>
      <c r="H119" s="74"/>
      <c r="I119" s="74"/>
      <c r="J119" s="72"/>
    </row>
    <row r="120" spans="1:10" s="26" customFormat="1" ht="80.25" customHeight="1" x14ac:dyDescent="0.2">
      <c r="A120" s="70" t="s">
        <v>41</v>
      </c>
      <c r="B120" s="30"/>
      <c r="C120" s="30"/>
      <c r="D120" s="31" t="s">
        <v>11</v>
      </c>
      <c r="E120" s="28"/>
      <c r="F120" s="28"/>
      <c r="G120" s="73">
        <f>H120+I120</f>
        <v>100000</v>
      </c>
      <c r="H120" s="73">
        <f>H121</f>
        <v>100000</v>
      </c>
      <c r="I120" s="73">
        <f>I121</f>
        <v>0</v>
      </c>
      <c r="J120" s="73">
        <f>J121</f>
        <v>0</v>
      </c>
    </row>
    <row r="121" spans="1:10" s="26" customFormat="1" ht="80.25" customHeight="1" x14ac:dyDescent="0.2">
      <c r="A121" s="70" t="s">
        <v>42</v>
      </c>
      <c r="B121" s="30"/>
      <c r="C121" s="30"/>
      <c r="D121" s="31" t="s">
        <v>11</v>
      </c>
      <c r="E121" s="28"/>
      <c r="F121" s="28"/>
      <c r="G121" s="73">
        <f>H121+I121</f>
        <v>100000</v>
      </c>
      <c r="H121" s="73">
        <f>H122+H123</f>
        <v>100000</v>
      </c>
      <c r="I121" s="73">
        <f>I122+I123</f>
        <v>0</v>
      </c>
      <c r="J121" s="73">
        <f>J122+J123</f>
        <v>0</v>
      </c>
    </row>
    <row r="122" spans="1:10" s="26" customFormat="1" ht="70.900000000000006" customHeight="1" x14ac:dyDescent="0.2">
      <c r="A122" s="23" t="s">
        <v>48</v>
      </c>
      <c r="B122" s="23" t="s">
        <v>47</v>
      </c>
      <c r="C122" s="23" t="s">
        <v>9</v>
      </c>
      <c r="D122" s="33" t="s">
        <v>30</v>
      </c>
      <c r="E122" s="28"/>
      <c r="F122" s="28"/>
      <c r="G122" s="73">
        <f>H122+I122</f>
        <v>20000</v>
      </c>
      <c r="H122" s="75">
        <v>20000</v>
      </c>
      <c r="I122" s="75"/>
      <c r="J122" s="75"/>
    </row>
    <row r="123" spans="1:10" s="26" customFormat="1" ht="38.450000000000003" customHeight="1" x14ac:dyDescent="0.2">
      <c r="A123" s="23" t="s">
        <v>50</v>
      </c>
      <c r="B123" s="23" t="s">
        <v>49</v>
      </c>
      <c r="C123" s="23" t="s">
        <v>9</v>
      </c>
      <c r="D123" s="24" t="s">
        <v>87</v>
      </c>
      <c r="E123" s="28"/>
      <c r="F123" s="28"/>
      <c r="G123" s="73">
        <f>H123+I123</f>
        <v>80000</v>
      </c>
      <c r="H123" s="75">
        <v>80000</v>
      </c>
      <c r="I123" s="74"/>
      <c r="J123" s="72"/>
    </row>
    <row r="124" spans="1:10" s="26" customFormat="1" ht="98.25" customHeight="1" x14ac:dyDescent="0.3">
      <c r="A124" s="23"/>
      <c r="B124" s="23"/>
      <c r="C124" s="23"/>
      <c r="D124" s="24"/>
      <c r="E124" s="25" t="s">
        <v>269</v>
      </c>
      <c r="F124" s="69" t="s">
        <v>309</v>
      </c>
      <c r="G124" s="73">
        <f>H124+I124</f>
        <v>189332100</v>
      </c>
      <c r="H124" s="72">
        <f>H126</f>
        <v>189332100</v>
      </c>
      <c r="I124" s="72">
        <f>I126</f>
        <v>0</v>
      </c>
      <c r="J124" s="72">
        <f>J126</f>
        <v>0</v>
      </c>
    </row>
    <row r="125" spans="1:10" s="26" customFormat="1" ht="30.6" customHeight="1" x14ac:dyDescent="0.2">
      <c r="A125" s="27"/>
      <c r="B125" s="27"/>
      <c r="C125" s="27"/>
      <c r="D125" s="27"/>
      <c r="E125" s="28" t="s">
        <v>2</v>
      </c>
      <c r="F125" s="28"/>
      <c r="G125" s="73">
        <v>0</v>
      </c>
      <c r="H125" s="74"/>
      <c r="I125" s="74"/>
      <c r="J125" s="72"/>
    </row>
    <row r="126" spans="1:10" s="26" customFormat="1" ht="80.25" customHeight="1" x14ac:dyDescent="0.2">
      <c r="A126" s="70" t="s">
        <v>41</v>
      </c>
      <c r="B126" s="30"/>
      <c r="C126" s="30"/>
      <c r="D126" s="31" t="s">
        <v>11</v>
      </c>
      <c r="E126" s="28"/>
      <c r="F126" s="28"/>
      <c r="G126" s="73">
        <f t="shared" ref="G126:G131" si="16">H126+I126</f>
        <v>189332100</v>
      </c>
      <c r="H126" s="73">
        <f>H127</f>
        <v>189332100</v>
      </c>
      <c r="I126" s="73">
        <f>I127</f>
        <v>0</v>
      </c>
      <c r="J126" s="73">
        <f>J127</f>
        <v>0</v>
      </c>
    </row>
    <row r="127" spans="1:10" s="26" customFormat="1" ht="80.25" customHeight="1" x14ac:dyDescent="0.2">
      <c r="A127" s="70" t="s">
        <v>42</v>
      </c>
      <c r="B127" s="30"/>
      <c r="C127" s="30"/>
      <c r="D127" s="31" t="s">
        <v>11</v>
      </c>
      <c r="E127" s="28"/>
      <c r="F127" s="28"/>
      <c r="G127" s="73">
        <f>G128+G129+G130+G131+G132</f>
        <v>189332100</v>
      </c>
      <c r="H127" s="73">
        <f>H128+H129+H130+H131+H132</f>
        <v>189332100</v>
      </c>
      <c r="I127" s="73">
        <f>I128+I129+I130+I131+I132</f>
        <v>0</v>
      </c>
      <c r="J127" s="73">
        <f>J128+J129+J130+J131+J132</f>
        <v>0</v>
      </c>
    </row>
    <row r="128" spans="1:10" s="26" customFormat="1" ht="70.900000000000006" customHeight="1" x14ac:dyDescent="0.2">
      <c r="A128" s="23" t="s">
        <v>52</v>
      </c>
      <c r="B128" s="23">
        <v>3090</v>
      </c>
      <c r="C128" s="23" t="s">
        <v>13</v>
      </c>
      <c r="D128" s="33" t="s">
        <v>208</v>
      </c>
      <c r="E128" s="28"/>
      <c r="F128" s="28"/>
      <c r="G128" s="73">
        <f t="shared" si="16"/>
        <v>1430700</v>
      </c>
      <c r="H128" s="75">
        <v>1430700</v>
      </c>
      <c r="I128" s="75"/>
      <c r="J128" s="75"/>
    </row>
    <row r="129" spans="1:10" s="26" customFormat="1" ht="70.900000000000006" customHeight="1" x14ac:dyDescent="0.2">
      <c r="A129" s="23" t="s">
        <v>53</v>
      </c>
      <c r="B129" s="23" t="s">
        <v>122</v>
      </c>
      <c r="C129" s="23" t="s">
        <v>14</v>
      </c>
      <c r="D129" s="33" t="s">
        <v>209</v>
      </c>
      <c r="E129" s="28"/>
      <c r="F129" s="28"/>
      <c r="G129" s="73">
        <f t="shared" si="16"/>
        <v>18365500</v>
      </c>
      <c r="H129" s="75">
        <v>18365500</v>
      </c>
      <c r="I129" s="75"/>
      <c r="J129" s="75"/>
    </row>
    <row r="130" spans="1:10" s="26" customFormat="1" ht="87.6" customHeight="1" x14ac:dyDescent="0.2">
      <c r="A130" s="23" t="s">
        <v>105</v>
      </c>
      <c r="B130" s="23" t="s">
        <v>104</v>
      </c>
      <c r="C130" s="23" t="s">
        <v>14</v>
      </c>
      <c r="D130" s="24" t="s">
        <v>106</v>
      </c>
      <c r="E130" s="28"/>
      <c r="F130" s="28"/>
      <c r="G130" s="73">
        <f t="shared" si="16"/>
        <v>1173700</v>
      </c>
      <c r="H130" s="75">
        <v>1173700</v>
      </c>
      <c r="I130" s="74"/>
      <c r="J130" s="72"/>
    </row>
    <row r="131" spans="1:10" s="26" customFormat="1" ht="61.9" customHeight="1" x14ac:dyDescent="0.2">
      <c r="A131" s="23" t="s">
        <v>100</v>
      </c>
      <c r="B131" s="23" t="s">
        <v>101</v>
      </c>
      <c r="C131" s="23" t="s">
        <v>12</v>
      </c>
      <c r="D131" s="33" t="s">
        <v>94</v>
      </c>
      <c r="E131" s="28"/>
      <c r="F131" s="28"/>
      <c r="G131" s="73">
        <f t="shared" si="16"/>
        <v>162876400</v>
      </c>
      <c r="H131" s="83">
        <v>162876400</v>
      </c>
      <c r="I131" s="75"/>
      <c r="J131" s="75"/>
    </row>
    <row r="132" spans="1:10" s="26" customFormat="1" ht="38.450000000000003" customHeight="1" x14ac:dyDescent="0.2">
      <c r="A132" s="23" t="s">
        <v>139</v>
      </c>
      <c r="B132" s="23" t="s">
        <v>38</v>
      </c>
      <c r="C132" s="23" t="s">
        <v>8</v>
      </c>
      <c r="D132" s="24" t="s">
        <v>214</v>
      </c>
      <c r="E132" s="28"/>
      <c r="F132" s="28"/>
      <c r="G132" s="74">
        <f>G134</f>
        <v>5485800</v>
      </c>
      <c r="H132" s="75">
        <f>H134</f>
        <v>5485800</v>
      </c>
      <c r="I132" s="75">
        <f>I134</f>
        <v>0</v>
      </c>
      <c r="J132" s="75">
        <f>J134</f>
        <v>0</v>
      </c>
    </row>
    <row r="133" spans="1:10" s="26" customFormat="1" ht="28.9" customHeight="1" x14ac:dyDescent="0.2">
      <c r="A133" s="23"/>
      <c r="B133" s="23"/>
      <c r="C133" s="23"/>
      <c r="D133" s="33" t="s">
        <v>2</v>
      </c>
      <c r="E133" s="28"/>
      <c r="F133" s="28"/>
      <c r="G133" s="73"/>
      <c r="H133" s="76"/>
      <c r="I133" s="75"/>
      <c r="J133" s="72"/>
    </row>
    <row r="134" spans="1:10" s="36" customFormat="1" ht="87.6" customHeight="1" x14ac:dyDescent="0.2">
      <c r="A134" s="23"/>
      <c r="B134" s="23"/>
      <c r="C134" s="23"/>
      <c r="D134" s="35" t="s">
        <v>140</v>
      </c>
      <c r="E134" s="37"/>
      <c r="F134" s="37"/>
      <c r="G134" s="77">
        <f>H134+I134</f>
        <v>5485800</v>
      </c>
      <c r="H134" s="79">
        <v>5485800</v>
      </c>
      <c r="I134" s="79"/>
      <c r="J134" s="79"/>
    </row>
    <row r="135" spans="1:10" s="26" customFormat="1" ht="116.45" customHeight="1" x14ac:dyDescent="0.2">
      <c r="A135" s="23"/>
      <c r="B135" s="23"/>
      <c r="C135" s="23"/>
      <c r="D135" s="24"/>
      <c r="E135" s="25" t="s">
        <v>348</v>
      </c>
      <c r="F135" s="25"/>
      <c r="G135" s="73">
        <f>H135+I135</f>
        <v>2656900</v>
      </c>
      <c r="H135" s="72">
        <f>H137</f>
        <v>2656900</v>
      </c>
      <c r="I135" s="72">
        <f>I137</f>
        <v>0</v>
      </c>
      <c r="J135" s="72">
        <f>J137</f>
        <v>0</v>
      </c>
    </row>
    <row r="136" spans="1:10" s="41" customFormat="1" ht="28.9" customHeight="1" x14ac:dyDescent="0.2">
      <c r="A136" s="27"/>
      <c r="B136" s="27"/>
      <c r="C136" s="27"/>
      <c r="D136" s="27"/>
      <c r="E136" s="28" t="s">
        <v>2</v>
      </c>
      <c r="F136" s="28"/>
      <c r="G136" s="73"/>
      <c r="H136" s="74"/>
      <c r="I136" s="74"/>
      <c r="J136" s="72"/>
    </row>
    <row r="137" spans="1:10" s="41" customFormat="1" ht="80.25" customHeight="1" x14ac:dyDescent="0.2">
      <c r="A137" s="71" t="s">
        <v>41</v>
      </c>
      <c r="B137" s="38"/>
      <c r="C137" s="38"/>
      <c r="D137" s="39" t="s">
        <v>11</v>
      </c>
      <c r="E137" s="40"/>
      <c r="F137" s="40"/>
      <c r="G137" s="84">
        <f>H137+I137</f>
        <v>2656900</v>
      </c>
      <c r="H137" s="84">
        <f>H138</f>
        <v>2656900</v>
      </c>
      <c r="I137" s="84">
        <f>I138</f>
        <v>0</v>
      </c>
      <c r="J137" s="84">
        <f>J138</f>
        <v>0</v>
      </c>
    </row>
    <row r="138" spans="1:10" s="41" customFormat="1" ht="80.25" customHeight="1" x14ac:dyDescent="0.2">
      <c r="A138" s="71" t="s">
        <v>42</v>
      </c>
      <c r="B138" s="38"/>
      <c r="C138" s="38"/>
      <c r="D138" s="39" t="s">
        <v>11</v>
      </c>
      <c r="E138" s="40"/>
      <c r="F138" s="40"/>
      <c r="G138" s="84">
        <f>H138+I138</f>
        <v>2656900</v>
      </c>
      <c r="H138" s="84">
        <f>H139+H140</f>
        <v>2656900</v>
      </c>
      <c r="I138" s="84">
        <f>I139+I140</f>
        <v>0</v>
      </c>
      <c r="J138" s="84">
        <f>J139+J140</f>
        <v>0</v>
      </c>
    </row>
    <row r="139" spans="1:10" s="26" customFormat="1" ht="87.6" customHeight="1" x14ac:dyDescent="0.2">
      <c r="A139" s="23" t="s">
        <v>98</v>
      </c>
      <c r="B139" s="23" t="s">
        <v>99</v>
      </c>
      <c r="C139" s="23" t="s">
        <v>12</v>
      </c>
      <c r="D139" s="44" t="s">
        <v>293</v>
      </c>
      <c r="E139" s="58"/>
      <c r="F139" s="32"/>
      <c r="G139" s="73">
        <f>H139+I139</f>
        <v>2586900</v>
      </c>
      <c r="H139" s="83">
        <v>2586900</v>
      </c>
      <c r="I139" s="83"/>
      <c r="J139" s="83"/>
    </row>
    <row r="140" spans="1:10" s="26" customFormat="1" ht="70.900000000000006" customHeight="1" x14ac:dyDescent="0.2">
      <c r="A140" s="23" t="s">
        <v>100</v>
      </c>
      <c r="B140" s="23" t="s">
        <v>101</v>
      </c>
      <c r="C140" s="23" t="s">
        <v>12</v>
      </c>
      <c r="D140" s="24" t="s">
        <v>94</v>
      </c>
      <c r="E140" s="58"/>
      <c r="F140" s="32"/>
      <c r="G140" s="73">
        <f>H140+I140</f>
        <v>70000</v>
      </c>
      <c r="H140" s="83">
        <v>70000</v>
      </c>
      <c r="I140" s="83"/>
      <c r="J140" s="83"/>
    </row>
    <row r="141" spans="1:10" s="26" customFormat="1" ht="84" customHeight="1" x14ac:dyDescent="0.2">
      <c r="A141" s="61"/>
      <c r="B141" s="61"/>
      <c r="C141" s="61"/>
      <c r="D141" s="57"/>
      <c r="E141" s="25" t="s">
        <v>349</v>
      </c>
      <c r="F141" s="25"/>
      <c r="G141" s="89">
        <f>G143</f>
        <v>7145400</v>
      </c>
      <c r="H141" s="89">
        <f>H143</f>
        <v>7145400</v>
      </c>
      <c r="I141" s="89">
        <f>I143</f>
        <v>0</v>
      </c>
      <c r="J141" s="89">
        <f>J143</f>
        <v>0</v>
      </c>
    </row>
    <row r="142" spans="1:10" s="26" customFormat="1" ht="30.6" customHeight="1" x14ac:dyDescent="0.2">
      <c r="A142" s="27" t="s">
        <v>257</v>
      </c>
      <c r="B142" s="27"/>
      <c r="C142" s="27"/>
      <c r="D142" s="27"/>
      <c r="E142" s="28" t="s">
        <v>2</v>
      </c>
      <c r="F142" s="28"/>
      <c r="G142" s="73"/>
      <c r="H142" s="74"/>
      <c r="I142" s="74"/>
      <c r="J142" s="72"/>
    </row>
    <row r="143" spans="1:10" s="26" customFormat="1" ht="80.25" customHeight="1" x14ac:dyDescent="0.2">
      <c r="A143" s="71" t="s">
        <v>41</v>
      </c>
      <c r="B143" s="38"/>
      <c r="C143" s="38"/>
      <c r="D143" s="39" t="s">
        <v>11</v>
      </c>
      <c r="E143" s="40"/>
      <c r="F143" s="40"/>
      <c r="G143" s="84">
        <f t="shared" ref="G143:J144" si="17">G144</f>
        <v>7145400</v>
      </c>
      <c r="H143" s="84">
        <f t="shared" si="17"/>
        <v>7145400</v>
      </c>
      <c r="I143" s="84">
        <f t="shared" si="17"/>
        <v>0</v>
      </c>
      <c r="J143" s="84">
        <f t="shared" si="17"/>
        <v>0</v>
      </c>
    </row>
    <row r="144" spans="1:10" s="26" customFormat="1" ht="80.25" customHeight="1" x14ac:dyDescent="0.2">
      <c r="A144" s="71" t="s">
        <v>42</v>
      </c>
      <c r="B144" s="38"/>
      <c r="C144" s="38"/>
      <c r="D144" s="39" t="s">
        <v>11</v>
      </c>
      <c r="E144" s="40"/>
      <c r="F144" s="40"/>
      <c r="G144" s="84">
        <f t="shared" si="17"/>
        <v>7145400</v>
      </c>
      <c r="H144" s="84">
        <f t="shared" si="17"/>
        <v>7145400</v>
      </c>
      <c r="I144" s="84">
        <f t="shared" si="17"/>
        <v>0</v>
      </c>
      <c r="J144" s="84">
        <f t="shared" si="17"/>
        <v>0</v>
      </c>
    </row>
    <row r="145" spans="1:10" s="22" customFormat="1" ht="115.9" customHeight="1" x14ac:dyDescent="0.2">
      <c r="A145" s="23" t="s">
        <v>262</v>
      </c>
      <c r="B145" s="23" t="s">
        <v>184</v>
      </c>
      <c r="C145" s="23" t="s">
        <v>9</v>
      </c>
      <c r="D145" s="24" t="s">
        <v>185</v>
      </c>
      <c r="E145" s="28"/>
      <c r="F145" s="28"/>
      <c r="G145" s="73">
        <f>H145+I145</f>
        <v>7145400</v>
      </c>
      <c r="H145" s="82">
        <v>7145400</v>
      </c>
      <c r="I145" s="73"/>
      <c r="J145" s="73"/>
    </row>
    <row r="146" spans="1:10" s="26" customFormat="1" ht="85.15" customHeight="1" x14ac:dyDescent="0.2">
      <c r="A146" s="23"/>
      <c r="B146" s="23"/>
      <c r="C146" s="23"/>
      <c r="D146" s="24"/>
      <c r="E146" s="25" t="s">
        <v>323</v>
      </c>
      <c r="F146" s="25" t="s">
        <v>234</v>
      </c>
      <c r="G146" s="73">
        <f>H146+I146</f>
        <v>3514190</v>
      </c>
      <c r="H146" s="72">
        <f>H148</f>
        <v>3514190</v>
      </c>
      <c r="I146" s="72">
        <f>I148</f>
        <v>0</v>
      </c>
      <c r="J146" s="72">
        <f>J148</f>
        <v>0</v>
      </c>
    </row>
    <row r="147" spans="1:10" s="26" customFormat="1" ht="30.6" customHeight="1" x14ac:dyDescent="0.2">
      <c r="A147" s="27"/>
      <c r="B147" s="27"/>
      <c r="C147" s="27"/>
      <c r="D147" s="27"/>
      <c r="E147" s="28" t="s">
        <v>2</v>
      </c>
      <c r="F147" s="28"/>
      <c r="G147" s="73"/>
      <c r="H147" s="74"/>
      <c r="I147" s="74"/>
      <c r="J147" s="72"/>
    </row>
    <row r="148" spans="1:10" s="41" customFormat="1" ht="72.599999999999994" customHeight="1" x14ac:dyDescent="0.2">
      <c r="A148" s="71" t="s">
        <v>26</v>
      </c>
      <c r="B148" s="38"/>
      <c r="C148" s="38"/>
      <c r="D148" s="39" t="s">
        <v>10</v>
      </c>
      <c r="E148" s="40"/>
      <c r="F148" s="40"/>
      <c r="G148" s="84">
        <f>H148+I148</f>
        <v>3514190</v>
      </c>
      <c r="H148" s="84">
        <f>H149</f>
        <v>3514190</v>
      </c>
      <c r="I148" s="84">
        <f>I149</f>
        <v>0</v>
      </c>
      <c r="J148" s="84">
        <f>J149</f>
        <v>0</v>
      </c>
    </row>
    <row r="149" spans="1:10" s="41" customFormat="1" ht="72.599999999999994" customHeight="1" x14ac:dyDescent="0.2">
      <c r="A149" s="71" t="s">
        <v>27</v>
      </c>
      <c r="B149" s="38"/>
      <c r="C149" s="38"/>
      <c r="D149" s="39" t="s">
        <v>10</v>
      </c>
      <c r="E149" s="40"/>
      <c r="F149" s="40"/>
      <c r="G149" s="84">
        <f>H149+I149</f>
        <v>3514190</v>
      </c>
      <c r="H149" s="84">
        <f>H150+H151</f>
        <v>3514190</v>
      </c>
      <c r="I149" s="84">
        <f>I150+I151</f>
        <v>0</v>
      </c>
      <c r="J149" s="84">
        <f>J150+J151</f>
        <v>0</v>
      </c>
    </row>
    <row r="150" spans="1:10" s="26" customFormat="1" ht="70.900000000000006" customHeight="1" x14ac:dyDescent="0.2">
      <c r="A150" s="23" t="s">
        <v>51</v>
      </c>
      <c r="B150" s="23">
        <v>3112</v>
      </c>
      <c r="C150" s="23" t="s">
        <v>9</v>
      </c>
      <c r="D150" s="44" t="s">
        <v>31</v>
      </c>
      <c r="E150" s="58"/>
      <c r="F150" s="32"/>
      <c r="G150" s="73">
        <f>H150+I150</f>
        <v>2194190</v>
      </c>
      <c r="H150" s="83">
        <v>2194190</v>
      </c>
      <c r="I150" s="83"/>
      <c r="J150" s="83"/>
    </row>
    <row r="151" spans="1:10" s="26" customFormat="1" ht="70.900000000000006" customHeight="1" x14ac:dyDescent="0.2">
      <c r="A151" s="23" t="s">
        <v>93</v>
      </c>
      <c r="B151" s="23" t="s">
        <v>101</v>
      </c>
      <c r="C151" s="23" t="s">
        <v>12</v>
      </c>
      <c r="D151" s="44" t="s">
        <v>94</v>
      </c>
      <c r="E151" s="58"/>
      <c r="F151" s="32"/>
      <c r="G151" s="73">
        <f>H151+I151</f>
        <v>1320000</v>
      </c>
      <c r="H151" s="83">
        <v>1320000</v>
      </c>
      <c r="I151" s="83"/>
      <c r="J151" s="83"/>
    </row>
    <row r="152" spans="1:10" s="26" customFormat="1" ht="145.9" customHeight="1" x14ac:dyDescent="0.2">
      <c r="A152" s="23"/>
      <c r="B152" s="23"/>
      <c r="C152" s="23"/>
      <c r="D152" s="24"/>
      <c r="E152" s="25" t="s">
        <v>288</v>
      </c>
      <c r="F152" s="25" t="s">
        <v>237</v>
      </c>
      <c r="G152" s="73">
        <f>H152+I152</f>
        <v>14028110</v>
      </c>
      <c r="H152" s="72">
        <f>H154</f>
        <v>14028110</v>
      </c>
      <c r="I152" s="72">
        <f>I154</f>
        <v>0</v>
      </c>
      <c r="J152" s="72">
        <f>J154</f>
        <v>0</v>
      </c>
    </row>
    <row r="153" spans="1:10" s="26" customFormat="1" ht="30.6" customHeight="1" x14ac:dyDescent="0.2">
      <c r="A153" s="27"/>
      <c r="B153" s="27"/>
      <c r="C153" s="27"/>
      <c r="D153" s="27"/>
      <c r="E153" s="28" t="s">
        <v>2</v>
      </c>
      <c r="F153" s="28"/>
      <c r="G153" s="73"/>
      <c r="H153" s="74"/>
      <c r="I153" s="74"/>
      <c r="J153" s="72"/>
    </row>
    <row r="154" spans="1:10" s="36" customFormat="1" ht="74.45" customHeight="1" x14ac:dyDescent="0.2">
      <c r="A154" s="70" t="s">
        <v>26</v>
      </c>
      <c r="B154" s="30"/>
      <c r="C154" s="30"/>
      <c r="D154" s="31" t="s">
        <v>10</v>
      </c>
      <c r="E154" s="37"/>
      <c r="F154" s="37"/>
      <c r="G154" s="73">
        <f>H154+I154</f>
        <v>14028110</v>
      </c>
      <c r="H154" s="73">
        <f t="shared" ref="H154:J155" si="18">H155</f>
        <v>14028110</v>
      </c>
      <c r="I154" s="73">
        <f t="shared" si="18"/>
        <v>0</v>
      </c>
      <c r="J154" s="73">
        <f t="shared" si="18"/>
        <v>0</v>
      </c>
    </row>
    <row r="155" spans="1:10" s="36" customFormat="1" ht="74.45" customHeight="1" x14ac:dyDescent="0.2">
      <c r="A155" s="70" t="s">
        <v>27</v>
      </c>
      <c r="B155" s="30"/>
      <c r="C155" s="30"/>
      <c r="D155" s="31" t="s">
        <v>10</v>
      </c>
      <c r="E155" s="37"/>
      <c r="F155" s="37"/>
      <c r="G155" s="73">
        <f>H155+I155</f>
        <v>14028110</v>
      </c>
      <c r="H155" s="73">
        <f t="shared" si="18"/>
        <v>14028110</v>
      </c>
      <c r="I155" s="73">
        <f t="shared" si="18"/>
        <v>0</v>
      </c>
      <c r="J155" s="73">
        <f t="shared" si="18"/>
        <v>0</v>
      </c>
    </row>
    <row r="156" spans="1:10" s="36" customFormat="1" ht="87.6" customHeight="1" x14ac:dyDescent="0.2">
      <c r="A156" s="23" t="s">
        <v>180</v>
      </c>
      <c r="B156" s="23" t="s">
        <v>99</v>
      </c>
      <c r="C156" s="23" t="s">
        <v>12</v>
      </c>
      <c r="D156" s="44" t="s">
        <v>293</v>
      </c>
      <c r="E156" s="28"/>
      <c r="F156" s="28"/>
      <c r="G156" s="73">
        <f>H156+I156</f>
        <v>14028110</v>
      </c>
      <c r="H156" s="83">
        <v>14028110</v>
      </c>
      <c r="I156" s="83"/>
      <c r="J156" s="83">
        <v>0</v>
      </c>
    </row>
    <row r="157" spans="1:10" s="26" customFormat="1" ht="71.25" customHeight="1" x14ac:dyDescent="0.2">
      <c r="A157" s="23"/>
      <c r="B157" s="23"/>
      <c r="C157" s="23"/>
      <c r="D157" s="24"/>
      <c r="E157" s="25" t="s">
        <v>350</v>
      </c>
      <c r="F157" s="25"/>
      <c r="G157" s="73">
        <f>H157+I157</f>
        <v>16576284</v>
      </c>
      <c r="H157" s="72">
        <f>H159</f>
        <v>16576284</v>
      </c>
      <c r="I157" s="72">
        <f>I159</f>
        <v>0</v>
      </c>
      <c r="J157" s="72">
        <f>J159</f>
        <v>0</v>
      </c>
    </row>
    <row r="158" spans="1:10" s="26" customFormat="1" ht="30.6" customHeight="1" x14ac:dyDescent="0.2">
      <c r="A158" s="27"/>
      <c r="B158" s="27"/>
      <c r="C158" s="27"/>
      <c r="D158" s="27"/>
      <c r="E158" s="28" t="s">
        <v>2</v>
      </c>
      <c r="F158" s="28"/>
      <c r="G158" s="73"/>
      <c r="H158" s="74"/>
      <c r="I158" s="74"/>
      <c r="J158" s="72"/>
    </row>
    <row r="159" spans="1:10" s="41" customFormat="1" ht="86.45" customHeight="1" x14ac:dyDescent="0.2">
      <c r="A159" s="71" t="s">
        <v>156</v>
      </c>
      <c r="B159" s="38"/>
      <c r="C159" s="38"/>
      <c r="D159" s="39" t="s">
        <v>158</v>
      </c>
      <c r="E159" s="40"/>
      <c r="F159" s="40"/>
      <c r="G159" s="84">
        <f t="shared" ref="G159:G165" si="19">H159+I159</f>
        <v>16576284</v>
      </c>
      <c r="H159" s="84">
        <f>H160</f>
        <v>16576284</v>
      </c>
      <c r="I159" s="84">
        <f>I160</f>
        <v>0</v>
      </c>
      <c r="J159" s="84">
        <f>J160</f>
        <v>0</v>
      </c>
    </row>
    <row r="160" spans="1:10" s="41" customFormat="1" ht="86.45" customHeight="1" x14ac:dyDescent="0.2">
      <c r="A160" s="71" t="s">
        <v>157</v>
      </c>
      <c r="B160" s="38"/>
      <c r="C160" s="38"/>
      <c r="D160" s="39" t="s">
        <v>158</v>
      </c>
      <c r="E160" s="40"/>
      <c r="F160" s="40"/>
      <c r="G160" s="84">
        <f t="shared" si="19"/>
        <v>16576284</v>
      </c>
      <c r="H160" s="84">
        <f>SUM(H161:H165)</f>
        <v>16576284</v>
      </c>
      <c r="I160" s="84">
        <f>SUM(I161:I165)</f>
        <v>0</v>
      </c>
      <c r="J160" s="84">
        <f>SUM(J161:J165)</f>
        <v>0</v>
      </c>
    </row>
    <row r="161" spans="1:10" s="26" customFormat="1" ht="38.450000000000003" customHeight="1" x14ac:dyDescent="0.2">
      <c r="A161" s="23" t="s">
        <v>243</v>
      </c>
      <c r="B161" s="23" t="s">
        <v>149</v>
      </c>
      <c r="C161" s="23" t="s">
        <v>7</v>
      </c>
      <c r="D161" s="44" t="s">
        <v>97</v>
      </c>
      <c r="E161" s="28"/>
      <c r="F161" s="28"/>
      <c r="G161" s="73">
        <f t="shared" si="19"/>
        <v>1105100</v>
      </c>
      <c r="H161" s="83">
        <v>1105100</v>
      </c>
      <c r="I161" s="83"/>
      <c r="J161" s="83"/>
    </row>
    <row r="162" spans="1:10" s="26" customFormat="1" ht="38.450000000000003" customHeight="1" x14ac:dyDescent="0.2">
      <c r="A162" s="23" t="s">
        <v>160</v>
      </c>
      <c r="B162" s="23" t="s">
        <v>161</v>
      </c>
      <c r="C162" s="23" t="s">
        <v>159</v>
      </c>
      <c r="D162" s="44" t="s">
        <v>162</v>
      </c>
      <c r="E162" s="28"/>
      <c r="F162" s="28"/>
      <c r="G162" s="73">
        <f t="shared" si="19"/>
        <v>3939503</v>
      </c>
      <c r="H162" s="83">
        <v>3939503</v>
      </c>
      <c r="I162" s="83"/>
      <c r="J162" s="83"/>
    </row>
    <row r="163" spans="1:10" s="26" customFormat="1" ht="70.900000000000006" customHeight="1" x14ac:dyDescent="0.2">
      <c r="A163" s="23" t="s">
        <v>163</v>
      </c>
      <c r="B163" s="23" t="s">
        <v>164</v>
      </c>
      <c r="C163" s="23" t="s">
        <v>165</v>
      </c>
      <c r="D163" s="24" t="s">
        <v>166</v>
      </c>
      <c r="E163" s="58"/>
      <c r="F163" s="32"/>
      <c r="G163" s="73">
        <f t="shared" si="19"/>
        <v>2742281</v>
      </c>
      <c r="H163" s="83">
        <v>2742281</v>
      </c>
      <c r="I163" s="83"/>
      <c r="J163" s="83"/>
    </row>
    <row r="164" spans="1:10" s="26" customFormat="1" ht="38.450000000000003" customHeight="1" x14ac:dyDescent="0.2">
      <c r="A164" s="23" t="s">
        <v>167</v>
      </c>
      <c r="B164" s="23" t="s">
        <v>103</v>
      </c>
      <c r="C164" s="23" t="s">
        <v>15</v>
      </c>
      <c r="D164" s="44" t="s">
        <v>102</v>
      </c>
      <c r="E164" s="28"/>
      <c r="F164" s="28"/>
      <c r="G164" s="73">
        <f t="shared" si="19"/>
        <v>7951700</v>
      </c>
      <c r="H164" s="83">
        <v>7951700</v>
      </c>
      <c r="I164" s="83"/>
      <c r="J164" s="83"/>
    </row>
    <row r="165" spans="1:10" s="26" customFormat="1" ht="38.450000000000003" customHeight="1" x14ac:dyDescent="0.2">
      <c r="A165" s="23" t="s">
        <v>318</v>
      </c>
      <c r="B165" s="23" t="s">
        <v>317</v>
      </c>
      <c r="C165" s="23" t="s">
        <v>183</v>
      </c>
      <c r="D165" s="44" t="s">
        <v>281</v>
      </c>
      <c r="E165" s="28"/>
      <c r="F165" s="28"/>
      <c r="G165" s="73">
        <f t="shared" si="19"/>
        <v>837700</v>
      </c>
      <c r="H165" s="83">
        <v>837700</v>
      </c>
      <c r="I165" s="83"/>
      <c r="J165" s="83"/>
    </row>
    <row r="166" spans="1:10" s="26" customFormat="1" ht="98.45" customHeight="1" x14ac:dyDescent="0.2">
      <c r="A166" s="23"/>
      <c r="B166" s="23"/>
      <c r="C166" s="23"/>
      <c r="D166" s="24"/>
      <c r="E166" s="25" t="s">
        <v>255</v>
      </c>
      <c r="F166" s="25" t="s">
        <v>328</v>
      </c>
      <c r="G166" s="73">
        <f>H166+I166</f>
        <v>500000</v>
      </c>
      <c r="H166" s="72">
        <f>H168</f>
        <v>500000</v>
      </c>
      <c r="I166" s="72">
        <f>I168</f>
        <v>0</v>
      </c>
      <c r="J166" s="72">
        <f>J168</f>
        <v>0</v>
      </c>
    </row>
    <row r="167" spans="1:10" s="26" customFormat="1" ht="30.6" customHeight="1" x14ac:dyDescent="0.2">
      <c r="A167" s="27"/>
      <c r="B167" s="27"/>
      <c r="C167" s="27"/>
      <c r="D167" s="27"/>
      <c r="E167" s="28" t="s">
        <v>2</v>
      </c>
      <c r="F167" s="28"/>
      <c r="G167" s="73"/>
      <c r="H167" s="74"/>
      <c r="I167" s="74"/>
      <c r="J167" s="72"/>
    </row>
    <row r="168" spans="1:10" s="41" customFormat="1" ht="80.25" customHeight="1" x14ac:dyDescent="0.2">
      <c r="A168" s="71" t="s">
        <v>156</v>
      </c>
      <c r="B168" s="38"/>
      <c r="C168" s="38"/>
      <c r="D168" s="39" t="s">
        <v>158</v>
      </c>
      <c r="E168" s="40"/>
      <c r="F168" s="40"/>
      <c r="G168" s="84">
        <f>H168+I168</f>
        <v>500000</v>
      </c>
      <c r="H168" s="84">
        <f t="shared" ref="H168:J169" si="20">H169</f>
        <v>500000</v>
      </c>
      <c r="I168" s="84">
        <f t="shared" si="20"/>
        <v>0</v>
      </c>
      <c r="J168" s="84">
        <f t="shared" si="20"/>
        <v>0</v>
      </c>
    </row>
    <row r="169" spans="1:10" s="41" customFormat="1" ht="80.25" customHeight="1" x14ac:dyDescent="0.2">
      <c r="A169" s="71" t="s">
        <v>157</v>
      </c>
      <c r="B169" s="38"/>
      <c r="C169" s="38"/>
      <c r="D169" s="39" t="s">
        <v>158</v>
      </c>
      <c r="E169" s="40"/>
      <c r="F169" s="40"/>
      <c r="G169" s="84">
        <f>H169+I169</f>
        <v>500000</v>
      </c>
      <c r="H169" s="84">
        <f t="shared" si="20"/>
        <v>500000</v>
      </c>
      <c r="I169" s="84">
        <f t="shared" si="20"/>
        <v>0</v>
      </c>
      <c r="J169" s="84">
        <f t="shared" si="20"/>
        <v>0</v>
      </c>
    </row>
    <row r="170" spans="1:10" s="36" customFormat="1" ht="38.450000000000003" customHeight="1" x14ac:dyDescent="0.2">
      <c r="A170" s="23" t="s">
        <v>167</v>
      </c>
      <c r="B170" s="23" t="s">
        <v>103</v>
      </c>
      <c r="C170" s="23" t="s">
        <v>15</v>
      </c>
      <c r="D170" s="44" t="s">
        <v>102</v>
      </c>
      <c r="E170" s="28"/>
      <c r="F170" s="28"/>
      <c r="G170" s="73">
        <f>H170+I170</f>
        <v>500000</v>
      </c>
      <c r="H170" s="83">
        <v>500000</v>
      </c>
      <c r="I170" s="83"/>
      <c r="J170" s="83"/>
    </row>
    <row r="171" spans="1:10" s="26" customFormat="1" ht="99.75" customHeight="1" x14ac:dyDescent="0.2">
      <c r="A171" s="23"/>
      <c r="B171" s="23"/>
      <c r="C171" s="23"/>
      <c r="D171" s="24"/>
      <c r="E171" s="25" t="s">
        <v>321</v>
      </c>
      <c r="F171" s="25" t="s">
        <v>231</v>
      </c>
      <c r="G171" s="73">
        <f>H171+I171</f>
        <v>3247343</v>
      </c>
      <c r="H171" s="72">
        <f>H173</f>
        <v>3247343</v>
      </c>
      <c r="I171" s="72">
        <f>I173</f>
        <v>0</v>
      </c>
      <c r="J171" s="72">
        <f>J173</f>
        <v>0</v>
      </c>
    </row>
    <row r="172" spans="1:10" s="26" customFormat="1" ht="30.6" customHeight="1" x14ac:dyDescent="0.2">
      <c r="A172" s="27"/>
      <c r="B172" s="27"/>
      <c r="C172" s="27"/>
      <c r="D172" s="27"/>
      <c r="E172" s="28" t="s">
        <v>2</v>
      </c>
      <c r="F172" s="28"/>
      <c r="G172" s="73"/>
      <c r="H172" s="74"/>
      <c r="I172" s="74"/>
      <c r="J172" s="72"/>
    </row>
    <row r="173" spans="1:10" s="26" customFormat="1" ht="82.9" customHeight="1" x14ac:dyDescent="0.2">
      <c r="A173" s="70" t="s">
        <v>43</v>
      </c>
      <c r="B173" s="30"/>
      <c r="C173" s="30"/>
      <c r="D173" s="31" t="s">
        <v>263</v>
      </c>
      <c r="E173" s="28"/>
      <c r="F173" s="28"/>
      <c r="G173" s="73">
        <f>H173+I173</f>
        <v>3247343</v>
      </c>
      <c r="H173" s="73">
        <f>H174</f>
        <v>3247343</v>
      </c>
      <c r="I173" s="73">
        <f>I174</f>
        <v>0</v>
      </c>
      <c r="J173" s="73">
        <f>J174</f>
        <v>0</v>
      </c>
    </row>
    <row r="174" spans="1:10" s="26" customFormat="1" ht="82.9" customHeight="1" x14ac:dyDescent="0.2">
      <c r="A174" s="70" t="s">
        <v>44</v>
      </c>
      <c r="B174" s="30"/>
      <c r="C174" s="30"/>
      <c r="D174" s="31" t="s">
        <v>263</v>
      </c>
      <c r="E174" s="28"/>
      <c r="F174" s="28"/>
      <c r="G174" s="73">
        <f>H174+I174</f>
        <v>3247343</v>
      </c>
      <c r="H174" s="73">
        <f>H175+H176</f>
        <v>3247343</v>
      </c>
      <c r="I174" s="73">
        <f>I175+I176</f>
        <v>0</v>
      </c>
      <c r="J174" s="73">
        <f>J175+J176</f>
        <v>0</v>
      </c>
    </row>
    <row r="175" spans="1:10" s="26" customFormat="1" ht="70.900000000000006" customHeight="1" x14ac:dyDescent="0.2">
      <c r="A175" s="23" t="s">
        <v>46</v>
      </c>
      <c r="B175" s="23" t="s">
        <v>45</v>
      </c>
      <c r="C175" s="23" t="s">
        <v>9</v>
      </c>
      <c r="D175" s="33" t="s">
        <v>311</v>
      </c>
      <c r="E175" s="28"/>
      <c r="F175" s="28"/>
      <c r="G175" s="73">
        <f>H175+I175</f>
        <v>841082</v>
      </c>
      <c r="H175" s="75">
        <v>841082</v>
      </c>
      <c r="I175" s="75"/>
      <c r="J175" s="75"/>
    </row>
    <row r="176" spans="1:10" s="26" customFormat="1" ht="87.6" customHeight="1" x14ac:dyDescent="0.2">
      <c r="A176" s="23" t="s">
        <v>131</v>
      </c>
      <c r="B176" s="23" t="s">
        <v>132</v>
      </c>
      <c r="C176" s="23" t="s">
        <v>9</v>
      </c>
      <c r="D176" s="24" t="s">
        <v>292</v>
      </c>
      <c r="E176" s="28"/>
      <c r="F176" s="28"/>
      <c r="G176" s="73">
        <f>H176+I176</f>
        <v>2406261</v>
      </c>
      <c r="H176" s="75">
        <v>2406261</v>
      </c>
      <c r="I176" s="74"/>
      <c r="J176" s="72"/>
    </row>
    <row r="177" spans="1:10" s="26" customFormat="1" ht="147.6" customHeight="1" x14ac:dyDescent="0.2">
      <c r="A177" s="23"/>
      <c r="B177" s="23"/>
      <c r="C177" s="23"/>
      <c r="D177" s="24"/>
      <c r="E177" s="25" t="s">
        <v>271</v>
      </c>
      <c r="F177" s="25" t="s">
        <v>285</v>
      </c>
      <c r="G177" s="73">
        <f>H177+I177</f>
        <v>15516100</v>
      </c>
      <c r="H177" s="72">
        <f>H179</f>
        <v>15516100</v>
      </c>
      <c r="I177" s="72">
        <f>I179</f>
        <v>0</v>
      </c>
      <c r="J177" s="72">
        <f>J179</f>
        <v>0</v>
      </c>
    </row>
    <row r="178" spans="1:10" s="26" customFormat="1" ht="30.6" customHeight="1" x14ac:dyDescent="0.2">
      <c r="A178" s="27"/>
      <c r="B178" s="27"/>
      <c r="C178" s="27"/>
      <c r="D178" s="27"/>
      <c r="E178" s="28" t="s">
        <v>2</v>
      </c>
      <c r="F178" s="28"/>
      <c r="G178" s="73"/>
      <c r="H178" s="74"/>
      <c r="I178" s="74"/>
      <c r="J178" s="72"/>
    </row>
    <row r="179" spans="1:10" s="41" customFormat="1" ht="94.15" customHeight="1" x14ac:dyDescent="0.2">
      <c r="A179" s="71" t="s">
        <v>248</v>
      </c>
      <c r="B179" s="38"/>
      <c r="C179" s="38"/>
      <c r="D179" s="39" t="s">
        <v>252</v>
      </c>
      <c r="E179" s="40"/>
      <c r="F179" s="40"/>
      <c r="G179" s="84">
        <f>H179+I179</f>
        <v>15516100</v>
      </c>
      <c r="H179" s="84">
        <f>H180</f>
        <v>15516100</v>
      </c>
      <c r="I179" s="84">
        <f>I180</f>
        <v>0</v>
      </c>
      <c r="J179" s="84">
        <f>J180</f>
        <v>0</v>
      </c>
    </row>
    <row r="180" spans="1:10" s="41" customFormat="1" ht="94.15" customHeight="1" x14ac:dyDescent="0.2">
      <c r="A180" s="71" t="s">
        <v>247</v>
      </c>
      <c r="B180" s="38"/>
      <c r="C180" s="38"/>
      <c r="D180" s="39" t="s">
        <v>252</v>
      </c>
      <c r="E180" s="40"/>
      <c r="F180" s="40"/>
      <c r="G180" s="84">
        <f>G181+G183+G184+G185+G182</f>
        <v>15516100</v>
      </c>
      <c r="H180" s="84">
        <f>H181+H183+H184+H185+H182</f>
        <v>15516100</v>
      </c>
      <c r="I180" s="84">
        <f>I181+I183+I184+I185+I182</f>
        <v>0</v>
      </c>
      <c r="J180" s="84">
        <f>J181+J183+J184+J185+J182</f>
        <v>0</v>
      </c>
    </row>
    <row r="181" spans="1:10" s="26" customFormat="1" ht="38.450000000000003" customHeight="1" x14ac:dyDescent="0.2">
      <c r="A181" s="23" t="s">
        <v>249</v>
      </c>
      <c r="B181" s="23" t="s">
        <v>149</v>
      </c>
      <c r="C181" s="23" t="s">
        <v>150</v>
      </c>
      <c r="D181" s="44" t="s">
        <v>97</v>
      </c>
      <c r="E181" s="28"/>
      <c r="F181" s="28"/>
      <c r="G181" s="73">
        <f>H181+I181</f>
        <v>1134700</v>
      </c>
      <c r="H181" s="83">
        <v>1134700</v>
      </c>
      <c r="I181" s="83"/>
      <c r="J181" s="83"/>
    </row>
    <row r="182" spans="1:10" s="26" customFormat="1" ht="38.450000000000003" customHeight="1" x14ac:dyDescent="0.2">
      <c r="A182" s="23" t="s">
        <v>338</v>
      </c>
      <c r="B182" s="23" t="s">
        <v>256</v>
      </c>
      <c r="C182" s="23" t="s">
        <v>13</v>
      </c>
      <c r="D182" s="44" t="s">
        <v>339</v>
      </c>
      <c r="E182" s="28"/>
      <c r="F182" s="28"/>
      <c r="G182" s="73">
        <f>H182</f>
        <v>5000000</v>
      </c>
      <c r="H182" s="83">
        <v>5000000</v>
      </c>
      <c r="I182" s="83"/>
      <c r="J182" s="83"/>
    </row>
    <row r="183" spans="1:10" s="26" customFormat="1" ht="87.6" customHeight="1" x14ac:dyDescent="0.2">
      <c r="A183" s="23" t="s">
        <v>272</v>
      </c>
      <c r="B183" s="23" t="s">
        <v>99</v>
      </c>
      <c r="C183" s="23" t="s">
        <v>12</v>
      </c>
      <c r="D183" s="44" t="s">
        <v>293</v>
      </c>
      <c r="E183" s="28"/>
      <c r="F183" s="28"/>
      <c r="G183" s="73">
        <f>H183+I183</f>
        <v>5825000</v>
      </c>
      <c r="H183" s="83">
        <v>5825000</v>
      </c>
      <c r="I183" s="83"/>
      <c r="J183" s="83"/>
    </row>
    <row r="184" spans="1:10" s="26" customFormat="1" ht="38.450000000000003" customHeight="1" x14ac:dyDescent="0.2">
      <c r="A184" s="23" t="s">
        <v>250</v>
      </c>
      <c r="B184" s="23" t="s">
        <v>103</v>
      </c>
      <c r="C184" s="23" t="s">
        <v>15</v>
      </c>
      <c r="D184" s="44" t="s">
        <v>102</v>
      </c>
      <c r="E184" s="28"/>
      <c r="F184" s="28"/>
      <c r="G184" s="73">
        <f>H184+I184</f>
        <v>1706100</v>
      </c>
      <c r="H184" s="83">
        <v>1706100</v>
      </c>
      <c r="I184" s="83"/>
      <c r="J184" s="83"/>
    </row>
    <row r="185" spans="1:10" s="26" customFormat="1" ht="87.6" customHeight="1" x14ac:dyDescent="0.2">
      <c r="A185" s="23" t="s">
        <v>251</v>
      </c>
      <c r="B185" s="23" t="s">
        <v>35</v>
      </c>
      <c r="C185" s="23" t="s">
        <v>16</v>
      </c>
      <c r="D185" s="44" t="s">
        <v>299</v>
      </c>
      <c r="E185" s="28"/>
      <c r="F185" s="28"/>
      <c r="G185" s="73">
        <f>H185+I185</f>
        <v>1850300</v>
      </c>
      <c r="H185" s="83">
        <v>1850300</v>
      </c>
      <c r="I185" s="83"/>
      <c r="J185" s="83"/>
    </row>
    <row r="186" spans="1:10" s="26" customFormat="1" ht="92.45" customHeight="1" x14ac:dyDescent="0.2">
      <c r="A186" s="23"/>
      <c r="B186" s="23"/>
      <c r="C186" s="23"/>
      <c r="D186" s="24"/>
      <c r="E186" s="25" t="s">
        <v>351</v>
      </c>
      <c r="F186" s="25"/>
      <c r="G186" s="73">
        <f>H186+I186</f>
        <v>1728984033</v>
      </c>
      <c r="H186" s="72">
        <f>H188+H198+H206</f>
        <v>600955000</v>
      </c>
      <c r="I186" s="72">
        <f>I188+I198+I206</f>
        <v>1128029033</v>
      </c>
      <c r="J186" s="72">
        <f>J188+J198+J206</f>
        <v>1126373720</v>
      </c>
    </row>
    <row r="187" spans="1:10" s="26" customFormat="1" ht="30.6" customHeight="1" x14ac:dyDescent="0.2">
      <c r="A187" s="27"/>
      <c r="B187" s="27"/>
      <c r="C187" s="27"/>
      <c r="D187" s="27"/>
      <c r="E187" s="28" t="s">
        <v>2</v>
      </c>
      <c r="F187" s="28"/>
      <c r="G187" s="73"/>
      <c r="H187" s="74"/>
      <c r="I187" s="74"/>
      <c r="J187" s="72"/>
    </row>
    <row r="188" spans="1:10" s="41" customFormat="1" ht="121.9" customHeight="1" x14ac:dyDescent="0.2">
      <c r="A188" s="71" t="s">
        <v>59</v>
      </c>
      <c r="B188" s="38"/>
      <c r="C188" s="38"/>
      <c r="D188" s="39" t="s">
        <v>18</v>
      </c>
      <c r="E188" s="40"/>
      <c r="F188" s="40"/>
      <c r="G188" s="84">
        <f t="shared" ref="G188:G194" si="21">H188+I188</f>
        <v>502410313</v>
      </c>
      <c r="H188" s="84">
        <f>H189</f>
        <v>400755000</v>
      </c>
      <c r="I188" s="84">
        <f>I189</f>
        <v>101655313</v>
      </c>
      <c r="J188" s="84">
        <f>J189</f>
        <v>100000000</v>
      </c>
    </row>
    <row r="189" spans="1:10" s="41" customFormat="1" ht="121.9" customHeight="1" x14ac:dyDescent="0.2">
      <c r="A189" s="71" t="s">
        <v>60</v>
      </c>
      <c r="B189" s="38"/>
      <c r="C189" s="38"/>
      <c r="D189" s="39" t="s">
        <v>18</v>
      </c>
      <c r="E189" s="40"/>
      <c r="F189" s="40"/>
      <c r="G189" s="84">
        <f>SUM(G190:G195)</f>
        <v>502410313</v>
      </c>
      <c r="H189" s="84">
        <f>SUM(H190:H195)</f>
        <v>400755000</v>
      </c>
      <c r="I189" s="84">
        <f>SUM(I190:I195)</f>
        <v>101655313</v>
      </c>
      <c r="J189" s="84">
        <f>SUM(J190:J195)</f>
        <v>100000000</v>
      </c>
    </row>
    <row r="190" spans="1:10" s="26" customFormat="1" ht="87.6" customHeight="1" x14ac:dyDescent="0.2">
      <c r="A190" s="23" t="s">
        <v>76</v>
      </c>
      <c r="B190" s="23" t="s">
        <v>77</v>
      </c>
      <c r="C190" s="23" t="s">
        <v>78</v>
      </c>
      <c r="D190" s="24" t="s">
        <v>89</v>
      </c>
      <c r="E190" s="28"/>
      <c r="F190" s="28"/>
      <c r="G190" s="73">
        <f t="shared" si="21"/>
        <v>755000</v>
      </c>
      <c r="H190" s="75">
        <v>755000</v>
      </c>
      <c r="I190" s="74"/>
      <c r="J190" s="72"/>
    </row>
    <row r="191" spans="1:10" s="26" customFormat="1" ht="87.6" customHeight="1" x14ac:dyDescent="0.2">
      <c r="A191" s="23" t="s">
        <v>331</v>
      </c>
      <c r="B191" s="23" t="s">
        <v>329</v>
      </c>
      <c r="C191" s="23" t="s">
        <v>332</v>
      </c>
      <c r="D191" s="24" t="s">
        <v>330</v>
      </c>
      <c r="E191" s="28"/>
      <c r="F191" s="28"/>
      <c r="G191" s="73">
        <f>H191+I191</f>
        <v>100000000</v>
      </c>
      <c r="H191" s="75"/>
      <c r="I191" s="75">
        <v>100000000</v>
      </c>
      <c r="J191" s="83">
        <v>100000000</v>
      </c>
    </row>
    <row r="192" spans="1:10" s="51" customFormat="1" ht="70.900000000000006" customHeight="1" x14ac:dyDescent="0.2">
      <c r="A192" s="47" t="s">
        <v>119</v>
      </c>
      <c r="B192" s="47" t="s">
        <v>120</v>
      </c>
      <c r="C192" s="47" t="s">
        <v>21</v>
      </c>
      <c r="D192" s="48" t="s">
        <v>121</v>
      </c>
      <c r="E192" s="49"/>
      <c r="F192" s="50"/>
      <c r="G192" s="84">
        <f t="shared" si="21"/>
        <v>200000000</v>
      </c>
      <c r="H192" s="81">
        <v>200000000</v>
      </c>
      <c r="I192" s="81"/>
      <c r="J192" s="81"/>
    </row>
    <row r="193" spans="1:10" s="26" customFormat="1" ht="87.6" customHeight="1" x14ac:dyDescent="0.2">
      <c r="A193" s="23" t="s">
        <v>79</v>
      </c>
      <c r="B193" s="23" t="s">
        <v>80</v>
      </c>
      <c r="C193" s="23" t="s">
        <v>23</v>
      </c>
      <c r="D193" s="24" t="s">
        <v>193</v>
      </c>
      <c r="E193" s="28"/>
      <c r="F193" s="28"/>
      <c r="G193" s="73">
        <f t="shared" si="21"/>
        <v>856360</v>
      </c>
      <c r="H193" s="75"/>
      <c r="I193" s="75">
        <v>856360</v>
      </c>
      <c r="J193" s="72"/>
    </row>
    <row r="194" spans="1:10" s="51" customFormat="1" ht="70.900000000000006" customHeight="1" x14ac:dyDescent="0.2">
      <c r="A194" s="47" t="s">
        <v>81</v>
      </c>
      <c r="B194" s="47" t="s">
        <v>82</v>
      </c>
      <c r="C194" s="47" t="s">
        <v>23</v>
      </c>
      <c r="D194" s="48" t="s">
        <v>129</v>
      </c>
      <c r="E194" s="49"/>
      <c r="F194" s="50"/>
      <c r="G194" s="84">
        <f t="shared" si="21"/>
        <v>798953</v>
      </c>
      <c r="H194" s="81"/>
      <c r="I194" s="81">
        <v>798953</v>
      </c>
      <c r="J194" s="81"/>
    </row>
    <row r="195" spans="1:10" s="26" customFormat="1" ht="38.450000000000003" customHeight="1" x14ac:dyDescent="0.2">
      <c r="A195" s="23">
        <v>1219770</v>
      </c>
      <c r="B195" s="23" t="s">
        <v>38</v>
      </c>
      <c r="C195" s="23" t="s">
        <v>8</v>
      </c>
      <c r="D195" s="24" t="s">
        <v>214</v>
      </c>
      <c r="E195" s="28"/>
      <c r="F195" s="28"/>
      <c r="G195" s="74">
        <f>G197</f>
        <v>200000000</v>
      </c>
      <c r="H195" s="75">
        <f>H197</f>
        <v>200000000</v>
      </c>
      <c r="I195" s="75">
        <f>I197</f>
        <v>0</v>
      </c>
      <c r="J195" s="75">
        <f>J197</f>
        <v>0</v>
      </c>
    </row>
    <row r="196" spans="1:10" s="26" customFormat="1" ht="28.9" customHeight="1" x14ac:dyDescent="0.2">
      <c r="A196" s="23"/>
      <c r="B196" s="23"/>
      <c r="C196" s="23"/>
      <c r="D196" s="33" t="s">
        <v>2</v>
      </c>
      <c r="E196" s="28"/>
      <c r="F196" s="28"/>
      <c r="G196" s="73"/>
      <c r="H196" s="76"/>
      <c r="I196" s="75"/>
      <c r="J196" s="72"/>
    </row>
    <row r="197" spans="1:10" s="55" customFormat="1" ht="69.599999999999994" customHeight="1" x14ac:dyDescent="0.2">
      <c r="A197" s="53"/>
      <c r="B197" s="53"/>
      <c r="C197" s="53"/>
      <c r="D197" s="54" t="s">
        <v>302</v>
      </c>
      <c r="E197" s="49"/>
      <c r="F197" s="50"/>
      <c r="G197" s="85">
        <f>H197+I197</f>
        <v>200000000</v>
      </c>
      <c r="H197" s="86">
        <v>200000000</v>
      </c>
      <c r="I197" s="78"/>
      <c r="J197" s="78"/>
    </row>
    <row r="198" spans="1:10" s="41" customFormat="1" ht="80.25" customHeight="1" x14ac:dyDescent="0.2">
      <c r="A198" s="71" t="s">
        <v>116</v>
      </c>
      <c r="B198" s="38"/>
      <c r="C198" s="38"/>
      <c r="D198" s="39" t="s">
        <v>117</v>
      </c>
      <c r="E198" s="40"/>
      <c r="F198" s="40"/>
      <c r="G198" s="84">
        <f>H198+I198</f>
        <v>1226373720</v>
      </c>
      <c r="H198" s="84">
        <f>H199</f>
        <v>200000000</v>
      </c>
      <c r="I198" s="84">
        <f>I199</f>
        <v>1026373720</v>
      </c>
      <c r="J198" s="84">
        <f>J199</f>
        <v>1026373720</v>
      </c>
    </row>
    <row r="199" spans="1:10" s="41" customFormat="1" ht="77.45" customHeight="1" x14ac:dyDescent="0.2">
      <c r="A199" s="71" t="s">
        <v>118</v>
      </c>
      <c r="B199" s="38"/>
      <c r="C199" s="38"/>
      <c r="D199" s="39" t="s">
        <v>117</v>
      </c>
      <c r="E199" s="40"/>
      <c r="F199" s="40"/>
      <c r="G199" s="84">
        <f>++G202++G201+G200+G203</f>
        <v>1226373720</v>
      </c>
      <c r="H199" s="84">
        <f>++H202++H201+H200+H203</f>
        <v>200000000</v>
      </c>
      <c r="I199" s="84">
        <f>++I202++I201+I200+I203</f>
        <v>1026373720</v>
      </c>
      <c r="J199" s="84">
        <f>++J202++J201+J200+J203</f>
        <v>1026373720</v>
      </c>
    </row>
    <row r="200" spans="1:10" s="26" customFormat="1" ht="82.15" customHeight="1" x14ac:dyDescent="0.2">
      <c r="A200" s="23" t="s">
        <v>273</v>
      </c>
      <c r="B200" s="23" t="s">
        <v>274</v>
      </c>
      <c r="C200" s="23" t="s">
        <v>7</v>
      </c>
      <c r="D200" s="24" t="s">
        <v>333</v>
      </c>
      <c r="E200" s="28"/>
      <c r="F200" s="28"/>
      <c r="G200" s="73">
        <f>I200+H200</f>
        <v>559373720</v>
      </c>
      <c r="H200" s="75"/>
      <c r="I200" s="75">
        <v>559373720</v>
      </c>
      <c r="J200" s="83">
        <v>559373720</v>
      </c>
    </row>
    <row r="201" spans="1:10" s="26" customFormat="1" ht="82.15" customHeight="1" x14ac:dyDescent="0.2">
      <c r="A201" s="23" t="s">
        <v>275</v>
      </c>
      <c r="B201" s="23" t="s">
        <v>276</v>
      </c>
      <c r="C201" s="23" t="s">
        <v>6</v>
      </c>
      <c r="D201" s="24" t="s">
        <v>334</v>
      </c>
      <c r="E201" s="28"/>
      <c r="F201" s="28"/>
      <c r="G201" s="73">
        <f>I201+H201</f>
        <v>302238360</v>
      </c>
      <c r="H201" s="75"/>
      <c r="I201" s="75">
        <v>302238360</v>
      </c>
      <c r="J201" s="83">
        <v>302238360</v>
      </c>
    </row>
    <row r="202" spans="1:10" s="56" customFormat="1" ht="38.450000000000003" customHeight="1" x14ac:dyDescent="0.2">
      <c r="A202" s="23" t="s">
        <v>216</v>
      </c>
      <c r="B202" s="23" t="s">
        <v>217</v>
      </c>
      <c r="C202" s="23" t="s">
        <v>4</v>
      </c>
      <c r="D202" s="24" t="s">
        <v>301</v>
      </c>
      <c r="E202" s="49"/>
      <c r="F202" s="49"/>
      <c r="G202" s="73">
        <f>H202+I202</f>
        <v>164761640</v>
      </c>
      <c r="H202" s="81"/>
      <c r="I202" s="81">
        <v>164761640</v>
      </c>
      <c r="J202" s="81">
        <v>164761640</v>
      </c>
    </row>
    <row r="203" spans="1:10" s="56" customFormat="1" ht="38.450000000000003" customHeight="1" x14ac:dyDescent="0.2">
      <c r="A203" s="23" t="s">
        <v>303</v>
      </c>
      <c r="B203" s="23" t="s">
        <v>38</v>
      </c>
      <c r="C203" s="23" t="s">
        <v>8</v>
      </c>
      <c r="D203" s="24" t="s">
        <v>214</v>
      </c>
      <c r="E203" s="49"/>
      <c r="F203" s="49"/>
      <c r="G203" s="73">
        <f>G205</f>
        <v>200000000</v>
      </c>
      <c r="H203" s="82">
        <f>H205</f>
        <v>200000000</v>
      </c>
      <c r="I203" s="81">
        <f>I205</f>
        <v>0</v>
      </c>
      <c r="J203" s="81">
        <f>J205</f>
        <v>0</v>
      </c>
    </row>
    <row r="204" spans="1:10" s="26" customFormat="1" ht="28.9" customHeight="1" x14ac:dyDescent="0.2">
      <c r="A204" s="23"/>
      <c r="B204" s="23"/>
      <c r="C204" s="23"/>
      <c r="D204" s="33" t="s">
        <v>2</v>
      </c>
      <c r="E204" s="28"/>
      <c r="F204" s="28"/>
      <c r="G204" s="73"/>
      <c r="H204" s="76"/>
      <c r="I204" s="75"/>
      <c r="J204" s="72"/>
    </row>
    <row r="205" spans="1:10" s="52" customFormat="1" ht="64.150000000000006" customHeight="1" x14ac:dyDescent="0.2">
      <c r="A205" s="23"/>
      <c r="B205" s="23"/>
      <c r="C205" s="23"/>
      <c r="D205" s="35" t="s">
        <v>302</v>
      </c>
      <c r="E205" s="49"/>
      <c r="F205" s="50"/>
      <c r="G205" s="85">
        <f>H205+I205</f>
        <v>200000000</v>
      </c>
      <c r="H205" s="86">
        <v>200000000</v>
      </c>
      <c r="I205" s="78"/>
      <c r="J205" s="78"/>
    </row>
    <row r="206" spans="1:10" s="41" customFormat="1" ht="77.45" customHeight="1" x14ac:dyDescent="0.2">
      <c r="A206" s="71" t="s">
        <v>66</v>
      </c>
      <c r="B206" s="38"/>
      <c r="C206" s="38"/>
      <c r="D206" s="39" t="s">
        <v>22</v>
      </c>
      <c r="E206" s="40"/>
      <c r="F206" s="40"/>
      <c r="G206" s="84">
        <f>H206+I206</f>
        <v>200000</v>
      </c>
      <c r="H206" s="84">
        <f t="shared" ref="H206:J207" si="22">H207</f>
        <v>200000</v>
      </c>
      <c r="I206" s="84">
        <f t="shared" si="22"/>
        <v>0</v>
      </c>
      <c r="J206" s="84">
        <f t="shared" si="22"/>
        <v>0</v>
      </c>
    </row>
    <row r="207" spans="1:10" s="41" customFormat="1" ht="77.45" customHeight="1" x14ac:dyDescent="0.2">
      <c r="A207" s="71" t="s">
        <v>67</v>
      </c>
      <c r="B207" s="38"/>
      <c r="C207" s="38"/>
      <c r="D207" s="39" t="s">
        <v>88</v>
      </c>
      <c r="E207" s="40"/>
      <c r="F207" s="40"/>
      <c r="G207" s="84">
        <f>H207+I207</f>
        <v>200000</v>
      </c>
      <c r="H207" s="84">
        <f t="shared" si="22"/>
        <v>200000</v>
      </c>
      <c r="I207" s="84">
        <f t="shared" si="22"/>
        <v>0</v>
      </c>
      <c r="J207" s="84">
        <f t="shared" si="22"/>
        <v>0</v>
      </c>
    </row>
    <row r="208" spans="1:10" s="56" customFormat="1" ht="70.900000000000006" customHeight="1" x14ac:dyDescent="0.2">
      <c r="A208" s="23" t="s">
        <v>91</v>
      </c>
      <c r="B208" s="23" t="s">
        <v>92</v>
      </c>
      <c r="C208" s="23" t="s">
        <v>4</v>
      </c>
      <c r="D208" s="24" t="s">
        <v>68</v>
      </c>
      <c r="E208" s="49"/>
      <c r="F208" s="49"/>
      <c r="G208" s="73">
        <f>H208+I208</f>
        <v>200000</v>
      </c>
      <c r="H208" s="82">
        <v>200000</v>
      </c>
      <c r="I208" s="81"/>
      <c r="J208" s="81"/>
    </row>
    <row r="209" spans="1:10" s="26" customFormat="1" ht="97.15" customHeight="1" x14ac:dyDescent="0.2">
      <c r="A209" s="23"/>
      <c r="B209" s="23"/>
      <c r="C209" s="23"/>
      <c r="D209" s="24"/>
      <c r="E209" s="25" t="s">
        <v>352</v>
      </c>
      <c r="F209" s="25" t="s">
        <v>233</v>
      </c>
      <c r="G209" s="73">
        <f>H209+I209</f>
        <v>287427332</v>
      </c>
      <c r="H209" s="72">
        <f>H214+H211</f>
        <v>0</v>
      </c>
      <c r="I209" s="72">
        <f>I214+I211</f>
        <v>287427332</v>
      </c>
      <c r="J209" s="72">
        <f>J214+J211</f>
        <v>118047332</v>
      </c>
    </row>
    <row r="210" spans="1:10" s="26" customFormat="1" ht="30.6" customHeight="1" x14ac:dyDescent="0.2">
      <c r="A210" s="27"/>
      <c r="B210" s="27"/>
      <c r="C210" s="27"/>
      <c r="D210" s="27"/>
      <c r="E210" s="28" t="s">
        <v>2</v>
      </c>
      <c r="F210" s="28"/>
      <c r="G210" s="73"/>
      <c r="H210" s="74"/>
      <c r="I210" s="74"/>
      <c r="J210" s="72"/>
    </row>
    <row r="211" spans="1:10" s="41" customFormat="1" ht="103.9" customHeight="1" x14ac:dyDescent="0.2">
      <c r="A211" s="71" t="s">
        <v>59</v>
      </c>
      <c r="B211" s="38"/>
      <c r="C211" s="38"/>
      <c r="D211" s="39" t="s">
        <v>18</v>
      </c>
      <c r="E211" s="40"/>
      <c r="F211" s="40" t="s">
        <v>257</v>
      </c>
      <c r="G211" s="84">
        <f>G212</f>
        <v>118047332</v>
      </c>
      <c r="H211" s="84">
        <f>H212</f>
        <v>0</v>
      </c>
      <c r="I211" s="84">
        <f>I212</f>
        <v>118047332</v>
      </c>
      <c r="J211" s="84">
        <f>J212</f>
        <v>118047332</v>
      </c>
    </row>
    <row r="212" spans="1:10" s="41" customFormat="1" ht="103.9" customHeight="1" x14ac:dyDescent="0.2">
      <c r="A212" s="71" t="s">
        <v>60</v>
      </c>
      <c r="B212" s="38"/>
      <c r="C212" s="38"/>
      <c r="D212" s="39" t="s">
        <v>18</v>
      </c>
      <c r="E212" s="40"/>
      <c r="F212" s="40"/>
      <c r="G212" s="84">
        <f>+G213</f>
        <v>118047332</v>
      </c>
      <c r="H212" s="84">
        <f>+H213</f>
        <v>0</v>
      </c>
      <c r="I212" s="84">
        <f>+I213</f>
        <v>118047332</v>
      </c>
      <c r="J212" s="84">
        <f>+J213</f>
        <v>118047332</v>
      </c>
    </row>
    <row r="213" spans="1:10" s="26" customFormat="1" ht="100.15" customHeight="1" x14ac:dyDescent="0.2">
      <c r="A213" s="23" t="s">
        <v>336</v>
      </c>
      <c r="B213" s="23" t="s">
        <v>335</v>
      </c>
      <c r="C213" s="23" t="s">
        <v>111</v>
      </c>
      <c r="D213" s="44" t="s">
        <v>337</v>
      </c>
      <c r="E213" s="28"/>
      <c r="F213" s="28"/>
      <c r="G213" s="73">
        <f>H213+I213</f>
        <v>118047332</v>
      </c>
      <c r="H213" s="83"/>
      <c r="I213" s="82">
        <v>118047332</v>
      </c>
      <c r="J213" s="83">
        <v>118047332</v>
      </c>
    </row>
    <row r="214" spans="1:10" s="41" customFormat="1" ht="77.45" customHeight="1" x14ac:dyDescent="0.2">
      <c r="A214" s="71" t="s">
        <v>130</v>
      </c>
      <c r="B214" s="38"/>
      <c r="C214" s="38"/>
      <c r="D214" s="39" t="s">
        <v>114</v>
      </c>
      <c r="E214" s="40"/>
      <c r="F214" s="40"/>
      <c r="G214" s="84">
        <f>H214+I214</f>
        <v>169380000</v>
      </c>
      <c r="H214" s="84">
        <f t="shared" ref="H214:J215" si="23">H215</f>
        <v>0</v>
      </c>
      <c r="I214" s="84">
        <f t="shared" si="23"/>
        <v>169380000</v>
      </c>
      <c r="J214" s="84">
        <f t="shared" si="23"/>
        <v>0</v>
      </c>
    </row>
    <row r="215" spans="1:10" s="41" customFormat="1" ht="77.45" customHeight="1" x14ac:dyDescent="0.2">
      <c r="A215" s="71" t="s">
        <v>113</v>
      </c>
      <c r="B215" s="38"/>
      <c r="C215" s="38"/>
      <c r="D215" s="39" t="s">
        <v>114</v>
      </c>
      <c r="E215" s="40"/>
      <c r="F215" s="40"/>
      <c r="G215" s="84">
        <f>G216</f>
        <v>169380000</v>
      </c>
      <c r="H215" s="84">
        <f t="shared" si="23"/>
        <v>0</v>
      </c>
      <c r="I215" s="84">
        <f t="shared" si="23"/>
        <v>169380000</v>
      </c>
      <c r="J215" s="84">
        <f t="shared" si="23"/>
        <v>0</v>
      </c>
    </row>
    <row r="216" spans="1:10" s="26" customFormat="1" ht="38.450000000000003" customHeight="1" x14ac:dyDescent="0.2">
      <c r="A216" s="23" t="s">
        <v>115</v>
      </c>
      <c r="B216" s="23" t="s">
        <v>110</v>
      </c>
      <c r="C216" s="23" t="s">
        <v>111</v>
      </c>
      <c r="D216" s="44" t="s">
        <v>112</v>
      </c>
      <c r="E216" s="28"/>
      <c r="F216" s="28"/>
      <c r="G216" s="73">
        <f>H216+I216</f>
        <v>169380000</v>
      </c>
      <c r="H216" s="83"/>
      <c r="I216" s="82">
        <v>169380000</v>
      </c>
      <c r="J216" s="83"/>
    </row>
    <row r="217" spans="1:10" s="36" customFormat="1" ht="93.6" customHeight="1" x14ac:dyDescent="0.2">
      <c r="A217" s="23"/>
      <c r="B217" s="23"/>
      <c r="C217" s="23"/>
      <c r="D217" s="24"/>
      <c r="E217" s="25" t="s">
        <v>353</v>
      </c>
      <c r="F217" s="28"/>
      <c r="G217" s="73">
        <f>H217+I217</f>
        <v>52543200</v>
      </c>
      <c r="H217" s="72">
        <f>H219</f>
        <v>52543200</v>
      </c>
      <c r="I217" s="72">
        <f>I219</f>
        <v>0</v>
      </c>
      <c r="J217" s="72">
        <f>J219</f>
        <v>0</v>
      </c>
    </row>
    <row r="218" spans="1:10" s="26" customFormat="1" ht="30.6" customHeight="1" x14ac:dyDescent="0.2">
      <c r="A218" s="27"/>
      <c r="B218" s="27"/>
      <c r="C218" s="27"/>
      <c r="D218" s="27"/>
      <c r="E218" s="28" t="s">
        <v>2</v>
      </c>
      <c r="F218" s="28"/>
      <c r="G218" s="73">
        <v>0</v>
      </c>
      <c r="H218" s="74"/>
      <c r="I218" s="74"/>
      <c r="J218" s="72"/>
    </row>
    <row r="219" spans="1:10" s="41" customFormat="1" ht="123.6" customHeight="1" x14ac:dyDescent="0.2">
      <c r="A219" s="71" t="s">
        <v>83</v>
      </c>
      <c r="B219" s="38"/>
      <c r="C219" s="38"/>
      <c r="D219" s="39" t="s">
        <v>181</v>
      </c>
      <c r="E219" s="40"/>
      <c r="F219" s="40"/>
      <c r="G219" s="84">
        <f t="shared" ref="G219:G227" si="24">H219+I219</f>
        <v>52543200</v>
      </c>
      <c r="H219" s="84">
        <f t="shared" ref="H219:J220" si="25">H220</f>
        <v>52543200</v>
      </c>
      <c r="I219" s="84">
        <f t="shared" si="25"/>
        <v>0</v>
      </c>
      <c r="J219" s="84">
        <f t="shared" si="25"/>
        <v>0</v>
      </c>
    </row>
    <row r="220" spans="1:10" s="41" customFormat="1" ht="123.6" customHeight="1" x14ac:dyDescent="0.2">
      <c r="A220" s="71" t="s">
        <v>61</v>
      </c>
      <c r="B220" s="38"/>
      <c r="C220" s="38"/>
      <c r="D220" s="39" t="s">
        <v>181</v>
      </c>
      <c r="E220" s="40"/>
      <c r="F220" s="40"/>
      <c r="G220" s="84">
        <f t="shared" si="24"/>
        <v>52543200</v>
      </c>
      <c r="H220" s="84">
        <f t="shared" si="25"/>
        <v>52543200</v>
      </c>
      <c r="I220" s="84">
        <f t="shared" si="25"/>
        <v>0</v>
      </c>
      <c r="J220" s="84">
        <f t="shared" si="25"/>
        <v>0</v>
      </c>
    </row>
    <row r="221" spans="1:10" s="26" customFormat="1" ht="38.450000000000003" customHeight="1" x14ac:dyDescent="0.2">
      <c r="A221" s="23" t="s">
        <v>62</v>
      </c>
      <c r="B221" s="23" t="s">
        <v>63</v>
      </c>
      <c r="C221" s="23" t="s">
        <v>19</v>
      </c>
      <c r="D221" s="24" t="s">
        <v>64</v>
      </c>
      <c r="E221" s="28"/>
      <c r="F221" s="28"/>
      <c r="G221" s="73">
        <f t="shared" si="24"/>
        <v>52543200</v>
      </c>
      <c r="H221" s="75">
        <v>52543200</v>
      </c>
      <c r="I221" s="74"/>
      <c r="J221" s="72"/>
    </row>
    <row r="222" spans="1:10" s="26" customFormat="1" ht="82.9" customHeight="1" x14ac:dyDescent="0.2">
      <c r="A222" s="59"/>
      <c r="B222" s="59"/>
      <c r="C222" s="59"/>
      <c r="D222" s="60"/>
      <c r="E222" s="66" t="s">
        <v>289</v>
      </c>
      <c r="F222" s="68" t="s">
        <v>294</v>
      </c>
      <c r="G222" s="87">
        <f t="shared" si="24"/>
        <v>8000000</v>
      </c>
      <c r="H222" s="88">
        <f>H224</f>
        <v>8000000</v>
      </c>
      <c r="I222" s="88">
        <f>I224</f>
        <v>0</v>
      </c>
      <c r="J222" s="88">
        <f>J224</f>
        <v>0</v>
      </c>
    </row>
    <row r="223" spans="1:10" s="26" customFormat="1" ht="30.6" customHeight="1" x14ac:dyDescent="0.2">
      <c r="A223" s="27"/>
      <c r="B223" s="27"/>
      <c r="C223" s="27"/>
      <c r="D223" s="27"/>
      <c r="E223" s="28" t="s">
        <v>2</v>
      </c>
      <c r="F223" s="28"/>
      <c r="G223" s="73">
        <f t="shared" si="24"/>
        <v>0</v>
      </c>
      <c r="H223" s="74"/>
      <c r="I223" s="74"/>
      <c r="J223" s="72"/>
    </row>
    <row r="224" spans="1:10" s="26" customFormat="1" ht="80.25" customHeight="1" x14ac:dyDescent="0.2">
      <c r="A224" s="71" t="s">
        <v>66</v>
      </c>
      <c r="B224" s="38"/>
      <c r="C224" s="38"/>
      <c r="D224" s="39" t="s">
        <v>22</v>
      </c>
      <c r="E224" s="40"/>
      <c r="F224" s="40"/>
      <c r="G224" s="84">
        <f t="shared" si="24"/>
        <v>8000000</v>
      </c>
      <c r="H224" s="84">
        <f t="shared" ref="H224:J225" si="26">H225</f>
        <v>8000000</v>
      </c>
      <c r="I224" s="84">
        <f t="shared" si="26"/>
        <v>0</v>
      </c>
      <c r="J224" s="84">
        <f t="shared" si="26"/>
        <v>0</v>
      </c>
    </row>
    <row r="225" spans="1:10" s="26" customFormat="1" ht="80.25" customHeight="1" x14ac:dyDescent="0.2">
      <c r="A225" s="71" t="s">
        <v>67</v>
      </c>
      <c r="B225" s="38"/>
      <c r="C225" s="38"/>
      <c r="D225" s="39" t="s">
        <v>22</v>
      </c>
      <c r="E225" s="40"/>
      <c r="F225" s="40"/>
      <c r="G225" s="84">
        <f t="shared" si="24"/>
        <v>8000000</v>
      </c>
      <c r="H225" s="84">
        <f t="shared" si="26"/>
        <v>8000000</v>
      </c>
      <c r="I225" s="84">
        <f t="shared" si="26"/>
        <v>0</v>
      </c>
      <c r="J225" s="84">
        <f t="shared" si="26"/>
        <v>0</v>
      </c>
    </row>
    <row r="226" spans="1:10" s="36" customFormat="1" ht="38.450000000000003" customHeight="1" x14ac:dyDescent="0.2">
      <c r="A226" s="23" t="s">
        <v>218</v>
      </c>
      <c r="B226" s="23" t="s">
        <v>219</v>
      </c>
      <c r="C226" s="23" t="s">
        <v>220</v>
      </c>
      <c r="D226" s="44" t="s">
        <v>221</v>
      </c>
      <c r="E226" s="28"/>
      <c r="F226" s="28"/>
      <c r="G226" s="73">
        <f t="shared" si="24"/>
        <v>8000000</v>
      </c>
      <c r="H226" s="83">
        <v>8000000</v>
      </c>
      <c r="I226" s="83"/>
      <c r="J226" s="83"/>
    </row>
    <row r="227" spans="1:10" s="26" customFormat="1" ht="102" customHeight="1" x14ac:dyDescent="0.2">
      <c r="A227" s="23"/>
      <c r="B227" s="23"/>
      <c r="C227" s="23"/>
      <c r="D227" s="24"/>
      <c r="E227" s="25" t="s">
        <v>291</v>
      </c>
      <c r="F227" s="68" t="s">
        <v>354</v>
      </c>
      <c r="G227" s="73">
        <f t="shared" si="24"/>
        <v>7500000</v>
      </c>
      <c r="H227" s="72">
        <f>H229</f>
        <v>7500000</v>
      </c>
      <c r="I227" s="72">
        <f>I229</f>
        <v>0</v>
      </c>
      <c r="J227" s="72">
        <f>J229</f>
        <v>0</v>
      </c>
    </row>
    <row r="228" spans="1:10" s="26" customFormat="1" ht="30.6" customHeight="1" x14ac:dyDescent="0.2">
      <c r="A228" s="27"/>
      <c r="B228" s="27"/>
      <c r="C228" s="27"/>
      <c r="D228" s="27"/>
      <c r="E228" s="28" t="s">
        <v>2</v>
      </c>
      <c r="F228" s="28"/>
      <c r="G228" s="73"/>
      <c r="H228" s="74"/>
      <c r="I228" s="74"/>
      <c r="J228" s="72"/>
    </row>
    <row r="229" spans="1:10" s="26" customFormat="1" ht="80.25" customHeight="1" x14ac:dyDescent="0.2">
      <c r="A229" s="71" t="s">
        <v>66</v>
      </c>
      <c r="B229" s="38"/>
      <c r="C229" s="38"/>
      <c r="D229" s="39" t="s">
        <v>88</v>
      </c>
      <c r="E229" s="40"/>
      <c r="F229" s="40"/>
      <c r="G229" s="84">
        <f>H229+I229</f>
        <v>7500000</v>
      </c>
      <c r="H229" s="84">
        <f t="shared" ref="H229:J230" si="27">H230</f>
        <v>7500000</v>
      </c>
      <c r="I229" s="84">
        <f t="shared" si="27"/>
        <v>0</v>
      </c>
      <c r="J229" s="84">
        <f t="shared" si="27"/>
        <v>0</v>
      </c>
    </row>
    <row r="230" spans="1:10" s="26" customFormat="1" ht="80.25" customHeight="1" x14ac:dyDescent="0.2">
      <c r="A230" s="71" t="s">
        <v>67</v>
      </c>
      <c r="B230" s="38"/>
      <c r="C230" s="38"/>
      <c r="D230" s="39" t="s">
        <v>88</v>
      </c>
      <c r="E230" s="40"/>
      <c r="F230" s="40"/>
      <c r="G230" s="84">
        <f>H230+I230</f>
        <v>7500000</v>
      </c>
      <c r="H230" s="84">
        <f t="shared" si="27"/>
        <v>7500000</v>
      </c>
      <c r="I230" s="84">
        <f t="shared" si="27"/>
        <v>0</v>
      </c>
      <c r="J230" s="84">
        <f t="shared" si="27"/>
        <v>0</v>
      </c>
    </row>
    <row r="231" spans="1:10" s="36" customFormat="1" ht="38.450000000000003" customHeight="1" x14ac:dyDescent="0.2">
      <c r="A231" s="23" t="s">
        <v>277</v>
      </c>
      <c r="B231" s="23" t="s">
        <v>278</v>
      </c>
      <c r="C231" s="23" t="s">
        <v>279</v>
      </c>
      <c r="D231" s="44" t="s">
        <v>280</v>
      </c>
      <c r="E231" s="28"/>
      <c r="F231" s="28"/>
      <c r="G231" s="73">
        <f>H231+I231</f>
        <v>7500000</v>
      </c>
      <c r="H231" s="83">
        <v>7500000</v>
      </c>
      <c r="I231" s="83"/>
      <c r="J231" s="83"/>
    </row>
    <row r="232" spans="1:10" s="22" customFormat="1" ht="41.25" customHeight="1" x14ac:dyDescent="0.2">
      <c r="A232" s="61" t="s">
        <v>191</v>
      </c>
      <c r="B232" s="61" t="s">
        <v>191</v>
      </c>
      <c r="C232" s="61" t="s">
        <v>191</v>
      </c>
      <c r="D232" s="57" t="s">
        <v>136</v>
      </c>
      <c r="E232" s="25" t="s">
        <v>191</v>
      </c>
      <c r="F232" s="61" t="s">
        <v>191</v>
      </c>
      <c r="G232" s="89">
        <f>G12+G27+G109+G171+G118+G124+G86+G217+G53+G186+G209+G101+G177+G146+G157+G68+G63+G76+G152+G135+G166+G39+G58+G81+G44++G222+G34+G141+G227+G22</f>
        <v>3959764650</v>
      </c>
      <c r="H232" s="89">
        <f>H12+H27+H109+H171+H118+H124+H86+H217+H53+H186+H209+H101+H177+H146+H157+H68+H63+H76+H152+H135+H166+H39+H58+H81+H44++H222+H34+H141+H227+H22</f>
        <v>2543308285</v>
      </c>
      <c r="I232" s="89">
        <f>I12+I27+I109+I171+I118+I124+I86+I217+I53+I186+I209+I101+I177+I146+I157+I68+I63+I76+I152+I135+I166+I39+I58+I81+I44++I222+I34+I141+I227+I22</f>
        <v>1416456365</v>
      </c>
      <c r="J232" s="89">
        <f>J12+J27+J109+J171+J118+J124+J86+J217+J53+J186+J209+J101+J177+J146+J157+J68+J63+J76+J152+J135+J166+J39+J58+J81+J44++J222+J34+J141+J227+J22</f>
        <v>1245421052</v>
      </c>
    </row>
    <row r="233" spans="1:10" ht="30.75" customHeight="1" x14ac:dyDescent="0.2">
      <c r="G233" s="17"/>
      <c r="H233" s="17"/>
      <c r="I233" s="17"/>
      <c r="J233" s="17"/>
    </row>
    <row r="234" spans="1:10" s="63" customFormat="1" ht="61.15" customHeight="1" x14ac:dyDescent="0.45">
      <c r="A234" s="62"/>
      <c r="B234" s="62"/>
      <c r="C234" s="99" t="s">
        <v>259</v>
      </c>
      <c r="D234" s="99"/>
      <c r="E234" s="99"/>
      <c r="H234" s="101" t="s">
        <v>359</v>
      </c>
      <c r="I234" s="101"/>
      <c r="J234" s="101"/>
    </row>
    <row r="235" spans="1:10" x14ac:dyDescent="0.2">
      <c r="G235" s="17"/>
      <c r="H235" s="17"/>
      <c r="I235" s="17"/>
      <c r="J235" s="17"/>
    </row>
    <row r="236" spans="1:10" s="10" customFormat="1" ht="55.9" customHeight="1" x14ac:dyDescent="0.3">
      <c r="A236" s="11"/>
      <c r="B236" s="11"/>
      <c r="C236" s="100"/>
      <c r="D236" s="100"/>
      <c r="E236" s="100"/>
      <c r="F236" s="2"/>
      <c r="G236" s="13"/>
      <c r="H236" s="13"/>
      <c r="I236" s="13"/>
      <c r="J236" s="13"/>
    </row>
    <row r="237" spans="1:10" ht="40.9" customHeight="1" x14ac:dyDescent="0.2">
      <c r="A237" s="14"/>
      <c r="B237" s="14"/>
      <c r="C237" s="14"/>
      <c r="D237" s="15"/>
      <c r="E237" s="16"/>
      <c r="F237" s="10"/>
      <c r="G237" s="4"/>
      <c r="H237" s="4"/>
      <c r="I237" s="4"/>
      <c r="J237" s="4"/>
    </row>
    <row r="238" spans="1:10" ht="37.9" customHeight="1" x14ac:dyDescent="0.2">
      <c r="G238" s="65"/>
      <c r="H238" s="65"/>
      <c r="I238" s="65"/>
      <c r="J238" s="65"/>
    </row>
    <row r="239" spans="1:10" ht="57" customHeight="1" x14ac:dyDescent="0.2">
      <c r="G239" s="65"/>
      <c r="H239" s="65"/>
      <c r="I239" s="65"/>
      <c r="J239" s="65"/>
    </row>
    <row r="240" spans="1:10" x14ac:dyDescent="0.2">
      <c r="G240" s="13"/>
      <c r="H240" s="13"/>
      <c r="I240" s="13"/>
      <c r="J240" s="13"/>
    </row>
    <row r="241" spans="7:10" x14ac:dyDescent="0.2">
      <c r="G241" s="13"/>
      <c r="H241" s="13"/>
      <c r="I241" s="13"/>
      <c r="J241" s="13"/>
    </row>
    <row r="243" spans="7:10" x14ac:dyDescent="0.2">
      <c r="G243" s="17"/>
      <c r="H243" s="17"/>
      <c r="I243" s="17"/>
      <c r="J243" s="17"/>
    </row>
    <row r="990" spans="1:7" x14ac:dyDescent="0.2">
      <c r="A990" s="7"/>
      <c r="B990" s="7"/>
      <c r="C990" s="7"/>
      <c r="D990" s="7"/>
      <c r="E990" s="7"/>
      <c r="G990" s="17">
        <f>G986-'2026 '!G232</f>
        <v>-3959764650</v>
      </c>
    </row>
  </sheetData>
  <sheetProtection selectLockedCells="1" selectUnlockedCells="1"/>
  <mergeCells count="18">
    <mergeCell ref="G9:G10"/>
    <mergeCell ref="H9:H10"/>
    <mergeCell ref="I9:J9"/>
    <mergeCell ref="C234:E234"/>
    <mergeCell ref="C236:E236"/>
    <mergeCell ref="H234:J234"/>
    <mergeCell ref="A9:A10"/>
    <mergeCell ref="B9:B10"/>
    <mergeCell ref="C9:C10"/>
    <mergeCell ref="D9:D10"/>
    <mergeCell ref="E9:E10"/>
    <mergeCell ref="F9:F10"/>
    <mergeCell ref="I1:J1"/>
    <mergeCell ref="I2:J2"/>
    <mergeCell ref="I3:J3"/>
    <mergeCell ref="A5:J5"/>
    <mergeCell ref="A6:C6"/>
    <mergeCell ref="A7:C7"/>
  </mergeCells>
  <printOptions horizontalCentered="1"/>
  <pageMargins left="0.98425196850393704" right="0.59055118110236227" top="0.59055118110236227" bottom="0.59055118110236227" header="0.39370078740157483" footer="0.39370078740157483"/>
  <pageSetup paperSize="9" scale="35" firstPageNumber="0" fitToHeight="0" orientation="landscape" r:id="rId1"/>
  <headerFooter differentFirst="1" alignWithMargins="0">
    <oddHeader>&amp;C&amp;14&amp;P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2026 </vt:lpstr>
      <vt:lpstr>'2026 '!Excel_BuiltIn_Print_Titles</vt:lpstr>
      <vt:lpstr>'2026 '!Z_96E2A35E_4A48_419F_9E38_8CEFA5D27C66_.wvu.PrintArea</vt:lpstr>
      <vt:lpstr>'2026 '!Z_96E2A35E_4A48_419F_9E38_8CEFA5D27C66_.wvu.PrintTitles</vt:lpstr>
      <vt:lpstr>'2026 '!Z_ABBD498D_3D2F_4E62_985A_EF1DC4D9DC47_.wvu.PrintArea</vt:lpstr>
      <vt:lpstr>'2026 '!Z_ABBD498D_3D2F_4E62_985A_EF1DC4D9DC47_.wvu.PrintTitles</vt:lpstr>
      <vt:lpstr>'2026 '!Z_E02D48B6_D0D9_4E6E_B70D_8E13580A6528_.wvu.PrintArea</vt:lpstr>
      <vt:lpstr>'2026 '!Z_E02D48B6_D0D9_4E6E_B70D_8E13580A6528_.wvu.PrintTitles</vt:lpstr>
      <vt:lpstr>'2026 '!Заголовки_для_печати</vt:lpstr>
      <vt:lpstr>'2026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Вита</dc:creator>
  <cp:lastModifiedBy>User</cp:lastModifiedBy>
  <cp:lastPrinted>2025-12-11T12:36:12Z</cp:lastPrinted>
  <dcterms:created xsi:type="dcterms:W3CDTF">2017-12-18T15:55:26Z</dcterms:created>
  <dcterms:modified xsi:type="dcterms:W3CDTF">2025-12-16T16:01:01Z</dcterms:modified>
</cp:coreProperties>
</file>