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320" windowHeight="11760"/>
  </bookViews>
  <sheets>
    <sheet name="вичитаний" sheetId="13" r:id="rId1"/>
  </sheets>
  <definedNames>
    <definedName name="_xlnm._FilterDatabase" localSheetId="0" hidden="1">вичитаний!$A$11:$Y$118</definedName>
    <definedName name="_xlnm.Print_Titles" localSheetId="0">вичитаний!$9:$11</definedName>
    <definedName name="_xlnm.Print_Area" localSheetId="0">вичитаний!$A$1:$F$120</definedName>
  </definedNames>
  <calcPr calcId="145621" fullCalcOnLoad="1"/>
</workbook>
</file>

<file path=xl/calcChain.xml><?xml version="1.0" encoding="utf-8"?>
<calcChain xmlns="http://schemas.openxmlformats.org/spreadsheetml/2006/main">
  <c r="D107" i="13" l="1"/>
  <c r="E107" i="13"/>
  <c r="F107" i="13"/>
  <c r="C107" i="13"/>
  <c r="C117" i="13"/>
  <c r="D93" i="13"/>
  <c r="E93" i="13"/>
  <c r="F93" i="13"/>
  <c r="C93" i="13"/>
  <c r="C99" i="13"/>
  <c r="E105" i="13"/>
  <c r="D106" i="13"/>
  <c r="D89" i="13"/>
  <c r="D88" i="13"/>
  <c r="D118" i="13"/>
  <c r="C116" i="13"/>
  <c r="C111" i="13"/>
  <c r="C95" i="13"/>
  <c r="C103" i="13"/>
  <c r="C96" i="13"/>
  <c r="C115" i="13"/>
  <c r="C114" i="13"/>
  <c r="E98" i="13"/>
  <c r="C75" i="13"/>
  <c r="F74" i="13"/>
  <c r="E74" i="13"/>
  <c r="D74" i="13"/>
  <c r="C74" i="13"/>
  <c r="C102" i="13"/>
  <c r="C105" i="13"/>
  <c r="C104" i="13"/>
  <c r="C94" i="13"/>
  <c r="C100" i="13"/>
  <c r="D90" i="13"/>
  <c r="E90" i="13"/>
  <c r="F90" i="13"/>
  <c r="C91" i="13"/>
  <c r="C90" i="13"/>
  <c r="E106" i="13"/>
  <c r="E89" i="13"/>
  <c r="E88" i="13"/>
  <c r="E118" i="13"/>
  <c r="F106" i="13"/>
  <c r="F89" i="13"/>
  <c r="F88" i="13"/>
  <c r="F118" i="13"/>
  <c r="F73" i="13"/>
  <c r="D57" i="13"/>
  <c r="C92" i="13"/>
  <c r="D46" i="13"/>
  <c r="D55" i="13"/>
  <c r="E39" i="13"/>
  <c r="C39" i="13"/>
  <c r="F39" i="13"/>
  <c r="F33" i="13"/>
  <c r="E21" i="13"/>
  <c r="E13" i="13"/>
  <c r="F21" i="13"/>
  <c r="C30" i="13"/>
  <c r="E14" i="13"/>
  <c r="F14" i="13"/>
  <c r="C20" i="13"/>
  <c r="C109" i="13"/>
  <c r="C15" i="13"/>
  <c r="F78" i="13"/>
  <c r="C86" i="13"/>
  <c r="C85" i="13"/>
  <c r="C83" i="13"/>
  <c r="C82" i="13"/>
  <c r="C81" i="13"/>
  <c r="E79" i="13"/>
  <c r="E76" i="13"/>
  <c r="D71" i="13"/>
  <c r="C71" i="13"/>
  <c r="C72" i="13"/>
  <c r="C70" i="13"/>
  <c r="C69" i="13"/>
  <c r="C68" i="13"/>
  <c r="C67" i="13"/>
  <c r="C65" i="13"/>
  <c r="C64" i="13"/>
  <c r="C63" i="13"/>
  <c r="C61" i="13"/>
  <c r="F55" i="13"/>
  <c r="E55" i="13"/>
  <c r="C56" i="13"/>
  <c r="C55" i="13"/>
  <c r="C52" i="13"/>
  <c r="C47" i="13"/>
  <c r="C45" i="13"/>
  <c r="C44" i="13"/>
  <c r="C43" i="13"/>
  <c r="C42" i="13"/>
  <c r="C41" i="13"/>
  <c r="C38" i="13"/>
  <c r="C37" i="13"/>
  <c r="C36" i="13"/>
  <c r="C35" i="13"/>
  <c r="C32" i="13"/>
  <c r="C31" i="13"/>
  <c r="C29" i="13"/>
  <c r="C28" i="13"/>
  <c r="C26" i="13"/>
  <c r="C25" i="13"/>
  <c r="C24" i="13"/>
  <c r="C19" i="13"/>
  <c r="C18" i="13"/>
  <c r="C16" i="13"/>
  <c r="C112" i="13"/>
  <c r="E57" i="13"/>
  <c r="F57" i="13"/>
  <c r="F54" i="13"/>
  <c r="F53" i="13"/>
  <c r="C27" i="13"/>
  <c r="C97" i="13"/>
  <c r="E60" i="13"/>
  <c r="E59" i="13"/>
  <c r="F60" i="13"/>
  <c r="C101" i="13"/>
  <c r="D84" i="13"/>
  <c r="D79" i="13"/>
  <c r="D76" i="13"/>
  <c r="D73" i="13"/>
  <c r="E71" i="13"/>
  <c r="D49" i="13"/>
  <c r="E46" i="13"/>
  <c r="E34" i="13"/>
  <c r="C51" i="13"/>
  <c r="C50" i="13"/>
  <c r="E49" i="13"/>
  <c r="E48" i="13"/>
  <c r="C40" i="13"/>
  <c r="C62" i="13"/>
  <c r="C23" i="13"/>
  <c r="D34" i="13"/>
  <c r="C17" i="13"/>
  <c r="C66" i="13"/>
  <c r="D39" i="13"/>
  <c r="D33" i="13"/>
  <c r="C110" i="13"/>
  <c r="C58" i="13"/>
  <c r="D21" i="13"/>
  <c r="C22" i="13"/>
  <c r="C113" i="13"/>
  <c r="C106" i="13"/>
  <c r="C89" i="13"/>
  <c r="C88" i="13"/>
  <c r="C118" i="13"/>
  <c r="C80" i="13"/>
  <c r="C77" i="13"/>
  <c r="D60" i="13"/>
  <c r="D59" i="13"/>
  <c r="C59" i="13"/>
  <c r="E84" i="13"/>
  <c r="C84" i="13"/>
  <c r="D14" i="13"/>
  <c r="E54" i="13"/>
  <c r="C57" i="13"/>
  <c r="D54" i="13"/>
  <c r="D78" i="13"/>
  <c r="C79" i="13"/>
  <c r="D48" i="13"/>
  <c r="C60" i="13"/>
  <c r="C98" i="13"/>
  <c r="C54" i="13"/>
  <c r="D53" i="13"/>
  <c r="C49" i="13"/>
  <c r="C48" i="13"/>
  <c r="C21" i="13"/>
  <c r="C76" i="13"/>
  <c r="C73" i="13"/>
  <c r="F13" i="13"/>
  <c r="F12" i="13"/>
  <c r="F87" i="13"/>
  <c r="D13" i="13"/>
  <c r="D12" i="13"/>
  <c r="D87" i="13"/>
  <c r="E33" i="13"/>
  <c r="C33" i="13"/>
  <c r="C34" i="13"/>
  <c r="C14" i="13"/>
  <c r="C13" i="13"/>
  <c r="C12" i="13"/>
  <c r="C87" i="13"/>
  <c r="E73" i="13"/>
  <c r="E78" i="13"/>
  <c r="C78" i="13"/>
  <c r="C46" i="13"/>
  <c r="E53" i="13"/>
  <c r="C53" i="13"/>
  <c r="E12" i="13"/>
  <c r="E87" i="13"/>
</calcChain>
</file>

<file path=xl/sharedStrings.xml><?xml version="1.0" encoding="utf-8"?>
<sst xmlns="http://schemas.openxmlformats.org/spreadsheetml/2006/main" count="124" uniqueCount="122">
  <si>
    <t>Код</t>
  </si>
  <si>
    <t xml:space="preserve">Загальний фонд </t>
  </si>
  <si>
    <t>Спеціальний фонд</t>
  </si>
  <si>
    <t>Податкові надходження</t>
  </si>
  <si>
    <t xml:space="preserve">Податки на доходи, податки на прибуток, податки на збільшення ринкової вартості  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</si>
  <si>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</si>
  <si>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</si>
  <si>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</si>
  <si>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</si>
  <si>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</si>
  <si>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</si>
  <si>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 xml:space="preserve">Податок на прибуток підприємств, створених за участю іноземних інвесторів </t>
  </si>
  <si>
    <t xml:space="preserve">Податок на прибуток іноземних юридичних осіб  </t>
  </si>
  <si>
    <t>Податок на прибуток страхових організацій, включаючи філіали аналогічних організацій, розташованих на території України</t>
  </si>
  <si>
    <t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</t>
  </si>
  <si>
    <t xml:space="preserve">Рентна плата та плата за використання інших природних ресурсів </t>
  </si>
  <si>
    <t xml:space="preserve">Рентна плата за спеціальне використання води </t>
  </si>
  <si>
    <t xml:space="preserve">Надходження рентної плати за спеціальне використання води від підприємств житлово-комунального господарства </t>
  </si>
  <si>
    <t xml:space="preserve"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 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</si>
  <si>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</si>
  <si>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</si>
  <si>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об’єкти </t>
  </si>
  <si>
    <t>Надходження від розміщення відходів у спеціально відведених для цього місцях чи на об’єктах, крім розміщення окремих видів відходів як вторинної сировини </t>
  </si>
  <si>
    <t>Неподаткові надходження</t>
  </si>
  <si>
    <t>Доходи від власності та підприємницької діяльності</t>
  </si>
  <si>
    <t xml:space="preserve">Інші надходження  </t>
  </si>
  <si>
    <t>Інші надходження</t>
  </si>
  <si>
    <t xml:space="preserve">Адміністративні збори та платежі, доходи від некомерційної господарської діяльності </t>
  </si>
  <si>
    <t>Плата за надання адміністративних послуг</t>
  </si>
  <si>
    <t xml:space="preserve">Плата за ліцензії та сертифікати, що сплачується ліцензіатами за місцем здійснення діяльності </t>
  </si>
  <si>
    <t>Інші неподаткові надходження</t>
  </si>
  <si>
    <t xml:space="preserve">Доходи від операцій з кредитування та надання гарантій  </t>
  </si>
  <si>
    <t>Власні надходження бюджетних установ</t>
  </si>
  <si>
    <t>Плата за послуги, що надаються бюджетними установами згідно з їх основною діяльністю </t>
  </si>
  <si>
    <t>Надходження бюджетних установ від додаткової (господарської) діяльності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</si>
  <si>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</si>
  <si>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</t>
  </si>
  <si>
    <t>Благодійні внески, гранти та дарунки</t>
  </si>
  <si>
    <t>Разом доходів</t>
  </si>
  <si>
    <t xml:space="preserve">Офіційні трансферти </t>
  </si>
  <si>
    <t>Від органів державного управління</t>
  </si>
  <si>
    <t>Субвенції</t>
  </si>
  <si>
    <t xml:space="preserve">Відсотки за користування довгостроковим кредитом, що надається з місцевих бюджетів молодим сім’ям та одиноким молодим громадянам на будівництво (реконструкцію) та придбання житла </t>
  </si>
  <si>
    <t xml:space="preserve">Податок на прибуток банківських організацій, включаючи філіали аналогічних організацій, розташованих на території України  </t>
  </si>
  <si>
    <t>Усього</t>
  </si>
  <si>
    <t>Рентна плата за користування надрами для видобування газового конденсату </t>
  </si>
  <si>
    <t xml:space="preserve">Додаток 1                                        
</t>
  </si>
  <si>
    <t>Екологічний податок, який справляється за викиди в атмосферне повітря забруднюючих речовин  стаціонарними джерелами забруднення (за винятком викидів в атмосферне повітря двоокису вуглецю)</t>
  </si>
  <si>
    <t>Найменування згідно з Класифікацією доходів бюджету</t>
  </si>
  <si>
    <t>усього</t>
  </si>
  <si>
    <t>у тому числі бюджет розвитку</t>
  </si>
  <si>
    <t>Усього доходів (без урахування міжбюджетних трансфертів)</t>
  </si>
  <si>
    <t>(код бюджету)</t>
  </si>
  <si>
    <t>Надходження від плати за послуги, що надаються бюджетними установами згідно із законодавством </t>
  </si>
  <si>
    <t>Плата за ліцензії на право роздрібної торгівлі пальним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</si>
  <si>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</si>
  <si>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Податок на прибуток підприємств, який сплачують інші платники</t>
  </si>
  <si>
    <t>Рентна плата за користування надрами загальнодержавного значення</t>
  </si>
  <si>
    <t>Рентна плата за користування надрами для видобування залізних руд</t>
  </si>
  <si>
    <t xml:space="preserve">Надходження від орендної плати за користування майновим комплексом та іншим майном, що перебуває в комунальній власності </t>
  </si>
  <si>
    <t>X</t>
  </si>
  <si>
    <t>Рентна плата за спеціальне використання води без її вилучення з водних об’єктів для потреб гідроенергетики  </t>
  </si>
  <si>
    <t xml:space="preserve"> 0410000000</t>
  </si>
  <si>
    <t>Інші субвенції з місцевого бюджету,</t>
  </si>
  <si>
    <t>у тому числі:</t>
  </si>
  <si>
    <t>Субвенції з місцевих бюджетів іншим місцевим бюджетам</t>
  </si>
  <si>
    <t>Дотації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</si>
  <si>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об’єктів нерухомого майна, що перебувають у приватній власності фізичних або юридичних осіб</t>
  </si>
  <si>
    <t>Податок на прибуток підприємств на особливих умовах, що сплачується резидентами Дія Сіті</t>
  </si>
  <si>
    <t>Податок на доходи фізичних осіб із доходів спеціалістів резидента Дія Сіті</t>
  </si>
  <si>
    <t>Авансовий внесок з податку на прибуток підприємств, що сплачується платниками податку, які здійснюють діяльність з торгівлі валютними цінностями у готівковій формі</t>
  </si>
  <si>
    <t>Плата за спеціальне використання водних біоресурсів  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</si>
  <si>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</si>
  <si>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22010200 </t>
  </si>
  <si>
    <t xml:space="preserve"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2023 - 2027 роки  </t>
  </si>
  <si>
    <t>на забезпечення офтальмологічної допомоги населенню міста</t>
  </si>
  <si>
    <r>
      <t>Податок на доходи фізичних осіб у вигляді мінімального податкового зобов</t>
    </r>
    <r>
      <rPr>
        <sz val="16"/>
        <rFont val="Times New Roman"/>
        <family val="1"/>
        <charset val="204"/>
      </rPr>
      <t>’</t>
    </r>
    <r>
      <rPr>
        <i/>
        <sz val="16"/>
        <rFont val="Times New Roman"/>
        <family val="1"/>
        <charset val="204"/>
      </rPr>
      <t>язання, що підлягає сплаті фізичними особами</t>
    </r>
  </si>
  <si>
    <r>
      <t>Рентна плата за спеціальне використання води (крім рентної плати за спеціальне використання води водних об</t>
    </r>
    <r>
      <rPr>
        <sz val="16"/>
        <rFont val="Times New Roman"/>
        <family val="1"/>
        <charset val="204"/>
      </rPr>
      <t>’</t>
    </r>
    <r>
      <rPr>
        <i/>
        <sz val="16"/>
        <rFont val="Times New Roman"/>
        <family val="1"/>
        <charset val="204"/>
      </rPr>
      <t>єктів місцевого значення)</t>
    </r>
  </si>
  <si>
    <t xml:space="preserve">до рішення обласної ради </t>
  </si>
  <si>
    <t>Податок на дохід, отриманий від букмекерської діяльності та азартних ігор (у тому числі казино)</t>
  </si>
  <si>
    <t>Плата та кошти за використання інших природних ресурсів</t>
  </si>
  <si>
    <t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</si>
  <si>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</si>
  <si>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</si>
  <si>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>Плата за ліцензії на право виробництва пального</t>
  </si>
  <si>
    <t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</si>
  <si>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>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</si>
  <si>
    <t>Надходження від орендної плати за користування єдиним майновим комплексом та іншим державним майном</t>
  </si>
  <si>
    <t>Частина чистого прибутку (доходу) державних або комунальних унітарних підприємств та їх об’єднань,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</si>
  <si>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r>
      <t>Частина чистого прибутку (доходу) комунальних унітарних підприємств та їх об</t>
    </r>
    <r>
      <rPr>
        <sz val="16"/>
        <rFont val="Times New Roman"/>
        <family val="1"/>
        <charset val="204"/>
      </rPr>
      <t>’</t>
    </r>
    <r>
      <rPr>
        <i/>
        <sz val="16"/>
        <rFont val="Times New Roman"/>
        <family val="1"/>
        <charset val="204"/>
      </rPr>
      <t>єднань, що вилучається до відповідного місцевого бюджету</t>
    </r>
  </si>
  <si>
    <t>Рентна плата за користування надрами для видобування кам’яного вугілля коксівного та енергетичного</t>
  </si>
  <si>
    <r>
      <t xml:space="preserve">Плата за державну реєстрацію (крім адміністративного збору, що справляється відповідно до Закону України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Про державну реєстрацію юридичних осіб, фізичних осіб - підприємців та громадських формувань</t>
    </r>
    <r>
      <rPr>
        <sz val="16"/>
        <rFont val="Times New Roman"/>
        <family val="1"/>
        <charset val="204"/>
      </rPr>
      <t>”</t>
    </r>
    <r>
      <rPr>
        <i/>
        <sz val="16"/>
        <rFont val="Times New Roman"/>
        <family val="1"/>
        <charset val="204"/>
      </rPr>
      <t xml:space="preserve">) 
</t>
    </r>
  </si>
  <si>
    <r>
      <t xml:space="preserve">Плата за оренду майна бюджетних установ, що здійснюється відповідно до Закону України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Про оренду державного та комунального майна</t>
    </r>
    <r>
      <rPr>
        <sz val="16"/>
        <rFont val="Times New Roman"/>
        <family val="1"/>
        <charset val="204"/>
      </rPr>
      <t>”</t>
    </r>
  </si>
  <si>
    <r>
      <t>Субвенція з державного бюджету місцевим бюджетам на здійснення підтримки окремих закладів та заходів у системі охорони здоров</t>
    </r>
    <r>
      <rPr>
        <sz val="16"/>
        <rFont val="Times New Roman"/>
        <family val="1"/>
        <charset val="204"/>
      </rPr>
      <t>’</t>
    </r>
    <r>
      <rPr>
        <i/>
        <sz val="16"/>
        <rFont val="Times New Roman"/>
        <family val="1"/>
        <charset val="204"/>
      </rPr>
      <t>я</t>
    </r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</si>
  <si>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</si>
  <si>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 xml:space="preserve">Авансовий внесок з податку на прибуток підприємств, що сплачується платниками податку, які здійснюють роздрібну торгівлю пальним 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</si>
  <si>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</si>
  <si>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нафти (крім видобування нафти, визначеної як Актив природних ресурсів)</t>
  </si>
  <si>
    <t>Рентна плата за користування надрами для видобування природного газу (крім видобування природного газу, визначеного як Актив природних ресурсів)</t>
  </si>
  <si>
    <t>Доходи обласного бюджету на 2026 рік</t>
  </si>
  <si>
    <t xml:space="preserve"> для удосконалення надання екстреної медичної допомоги</t>
  </si>
  <si>
    <t>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2028 року</t>
  </si>
  <si>
    <t>Додаткова дотація з державного бюджету місцевим бюджетам на функціонування територій, на яких ведуться бойові дії</t>
  </si>
  <si>
    <r>
  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</t>
    </r>
    <r>
      <rPr>
        <sz val="16"/>
        <rFont val="Times New Roman"/>
        <family val="1"/>
        <charset val="204"/>
      </rPr>
      <t>’</t>
    </r>
    <r>
      <rPr>
        <i/>
        <sz val="16"/>
        <rFont val="Times New Roman"/>
        <family val="1"/>
        <charset val="204"/>
      </rPr>
      <t>я</t>
    </r>
  </si>
  <si>
    <t>Освітня субвенція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</si>
  <si>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</si>
  <si>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</si>
  <si>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</si>
  <si>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</si>
  <si>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державного бюджету місцевим бюджетам на реалізацію проектів в рамках Програми з відновлення України</t>
  </si>
  <si>
    <r>
      <t xml:space="preserve">субвенція з селищного бюджету до обласного бюджету на виконання заходів Програми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Розвиток профтехосвіти на території Царичанської селищної ради на 2024-2027 роки</t>
    </r>
    <r>
      <rPr>
        <sz val="16"/>
        <rFont val="Times New Roman"/>
        <family val="1"/>
        <charset val="204"/>
      </rPr>
      <t>”</t>
    </r>
    <r>
      <rPr>
        <i/>
        <sz val="16"/>
        <rFont val="Times New Roman"/>
        <family val="1"/>
        <charset val="204"/>
      </rPr>
      <t xml:space="preserve"> </t>
    </r>
  </si>
  <si>
    <t>на забезпечення належних умов для надання медичної допомоги населенню</t>
  </si>
  <si>
    <t>Субвенція з державного бюджету місцевим бюджетам на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</si>
  <si>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</si>
  <si>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</si>
  <si>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r>
      <t xml:space="preserve">на розроблення технічної документації із землеустрою КНТ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Міжобласний центр медичної генетики і пренатальної діагностики імені П.М. Веропотвеляна</t>
    </r>
    <r>
      <rPr>
        <sz val="16"/>
        <rFont val="Times New Roman"/>
        <family val="1"/>
        <charset val="204"/>
      </rPr>
      <t>”</t>
    </r>
    <r>
      <rPr>
        <i/>
        <sz val="16"/>
        <rFont val="Times New Roman"/>
        <family val="1"/>
        <charset val="204"/>
      </rPr>
      <t xml:space="preserve"> ДОР</t>
    </r>
    <r>
      <rPr>
        <sz val="16"/>
        <rFont val="Times New Roman"/>
        <family val="1"/>
        <charset val="204"/>
      </rPr>
      <t>”</t>
    </r>
  </si>
  <si>
    <t xml:space="preserve">на співфінансування видатків КЗ “Стародобровільський ПНІ” ДОР” </t>
  </si>
  <si>
    <t xml:space="preserve"> 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</si>
  <si>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на забезпечення функціонування та утримання закладів з підготовки громадян до національного спротиву</t>
  </si>
  <si>
    <t xml:space="preserve">Заступник голови обласної ради             </t>
  </si>
  <si>
    <t>Ігор КАШИРІН</t>
  </si>
  <si>
    <t>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</si>
</sst>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₴_-;\-* #,##0.00_₴_-;_-* &quot;-&quot;??_₴_-;_-@_-"/>
  </numFmts>
  <fonts count="18" x14ac:knownFonts="1">
    <font>
      <sz val="10"/>
      <name val="Arial"/>
      <family val="2"/>
      <charset val="204"/>
    </font>
    <font>
      <sz val="10"/>
      <name val="Arial"/>
      <charset val="204"/>
    </font>
    <font>
      <sz val="14"/>
      <name val="Times New Roman"/>
      <family val="1"/>
      <charset val="204"/>
    </font>
    <font>
      <sz val="20"/>
      <name val="Times New Roman"/>
      <family val="1"/>
      <charset val="204"/>
    </font>
    <font>
      <sz val="10"/>
      <name val="Arial Cyr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ill="0" applyBorder="0" applyAlignment="0" applyProtection="0"/>
  </cellStyleXfs>
  <cellXfs count="82">
    <xf numFmtId="0" fontId="0" fillId="0" borderId="0" xfId="0"/>
    <xf numFmtId="0" fontId="2" fillId="0" borderId="0" xfId="0" applyFont="1" applyFill="1"/>
    <xf numFmtId="1" fontId="2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vertical="center" wrapText="1"/>
    </xf>
    <xf numFmtId="1" fontId="3" fillId="0" borderId="0" xfId="0" applyNumberFormat="1" applyFont="1" applyFill="1"/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6" fillId="0" borderId="0" xfId="0" applyFont="1" applyFill="1"/>
    <xf numFmtId="0" fontId="6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horizontal="center"/>
    </xf>
    <xf numFmtId="1" fontId="3" fillId="0" borderId="0" xfId="0" applyNumberFormat="1" applyFont="1" applyFill="1" applyAlignment="1">
      <alignment horizontal="right"/>
    </xf>
    <xf numFmtId="1" fontId="2" fillId="0" borderId="0" xfId="0" applyNumberFormat="1" applyFont="1" applyFill="1" applyBorder="1" applyAlignment="1">
      <alignment horizontal="center" vertical="top" wrapText="1"/>
    </xf>
    <xf numFmtId="4" fontId="9" fillId="0" borderId="0" xfId="0" applyNumberFormat="1" applyFont="1" applyFill="1" applyBorder="1" applyAlignment="1">
      <alignment horizontal="right" vertical="top" wrapText="1"/>
    </xf>
    <xf numFmtId="4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/>
    </xf>
    <xf numFmtId="1" fontId="7" fillId="0" borderId="1" xfId="0" applyNumberFormat="1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" fontId="9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top" wrapText="1"/>
    </xf>
    <xf numFmtId="1" fontId="15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9" fillId="0" borderId="0" xfId="0" applyFont="1" applyFill="1" applyBorder="1"/>
    <xf numFmtId="4" fontId="11" fillId="0" borderId="0" xfId="0" applyNumberFormat="1" applyFont="1" applyFill="1" applyBorder="1" applyAlignment="1">
      <alignment horizontal="right" vertical="top" wrapText="1"/>
    </xf>
    <xf numFmtId="4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 wrapText="1"/>
    </xf>
    <xf numFmtId="0" fontId="3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Border="1" applyAlignment="1"/>
    <xf numFmtId="3" fontId="7" fillId="0" borderId="1" xfId="0" applyNumberFormat="1" applyFont="1" applyFill="1" applyBorder="1" applyAlignment="1">
      <alignment horizontal="center" vertical="center" wrapText="1"/>
    </xf>
    <xf numFmtId="43" fontId="1" fillId="0" borderId="0" xfId="1" applyFill="1" applyAlignment="1">
      <alignment vertical="center"/>
    </xf>
    <xf numFmtId="1" fontId="8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4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left" vertical="top" wrapText="1"/>
    </xf>
    <xf numFmtId="0" fontId="13" fillId="0" borderId="1" xfId="0" applyNumberFormat="1" applyFont="1" applyFill="1" applyBorder="1" applyAlignment="1">
      <alignment horizontal="left" vertical="top" wrapText="1"/>
    </xf>
    <xf numFmtId="0" fontId="15" fillId="0" borderId="1" xfId="0" applyNumberFormat="1" applyFont="1" applyFill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left" vertical="top" wrapText="1"/>
    </xf>
    <xf numFmtId="3" fontId="14" fillId="0" borderId="1" xfId="0" applyNumberFormat="1" applyFont="1" applyFill="1" applyBorder="1" applyAlignment="1">
      <alignment horizontal="right" vertical="top" wrapText="1"/>
    </xf>
    <xf numFmtId="4" fontId="14" fillId="0" borderId="1" xfId="0" applyNumberFormat="1" applyFont="1" applyFill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Fill="1" applyBorder="1" applyAlignment="1">
      <alignment horizontal="right" vertical="top" wrapText="1"/>
    </xf>
    <xf numFmtId="4" fontId="16" fillId="0" borderId="1" xfId="0" applyNumberFormat="1" applyFont="1" applyFill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horizontal="right" vertical="top" wrapText="1"/>
    </xf>
    <xf numFmtId="1" fontId="10" fillId="0" borderId="1" xfId="0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04" name="Text Box 1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05" name="Text Box 2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06" name="Text Box 3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07" name="Text Box 4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08" name="Text Box 5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09" name="Text Box 6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10" name="Text Box 7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11" name="Text Box 8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12" name="Text Box 9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13" name="Text Box 10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14" name="Text Box 11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15" name="Text Box 12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16" name="Text Box 13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17" name="Text Box 14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18" name="Text Box 15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19" name="Text Box 16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20" name="Text Box 1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21" name="Text Box 2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22" name="Text Box 3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23" name="Text Box 4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24" name="Text Box 5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25" name="Text Box 6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26" name="Text Box 7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27" name="Text Box 8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28" name="Text Box 9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29" name="Text Box 10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30" name="Text Box 11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31" name="Text Box 12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32" name="Text Box 13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33" name="Text Box 14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34" name="Text Box 15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35" name="Text Box 16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36" name="Text Box 1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37" name="Text Box 2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38" name="Text Box 3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39" name="Text Box 4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40" name="Text Box 5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41" name="Text Box 6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42" name="Text Box 7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43" name="Text Box 8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44" name="Text Box 9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45" name="Text Box 10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46" name="Text Box 11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47" name="Text Box 12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48" name="Text Box 13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49" name="Text Box 14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50" name="Text Box 15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51" name="Text Box 16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52" name="Text Box 1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53" name="Text Box 2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54" name="Text Box 3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55" name="Text Box 4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56" name="Text Box 5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57" name="Text Box 6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58" name="Text Box 7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59" name="Text Box 8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60" name="Text Box 9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61" name="Text Box 10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62" name="Text Box 11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63" name="Text Box 12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64" name="Text Box 1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65" name="Text Box 2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66" name="Text Box 3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67" name="Text Box 4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68" name="Text Box 5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69" name="Text Box 6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70" name="Text Box 7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71" name="Text Box 8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72" name="Text Box 9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73" name="Text Box 10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74" name="Text Box 11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75" name="Text Box 12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76" name="Text Box 13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77" name="Text Box 14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78" name="Text Box 15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79" name="Text Box 1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80" name="Text Box 2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81" name="Text Box 3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82" name="Text Box 4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83" name="Text Box 5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84" name="Text Box 6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85" name="Text Box 7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86" name="Text Box 8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87" name="Text Box 9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88" name="Text Box 10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89" name="Text Box 11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90" name="Text Box 12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91" name="Text Box 13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92" name="Text Box 14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93" name="Text Box 15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94" name="Text Box 16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95" name="Text Box 1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96" name="Text Box 2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97" name="Text Box 3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98" name="Text Box 4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99" name="Text Box 5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00" name="Text Box 6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01" name="Text Box 7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02" name="Text Box 8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03" name="Text Box 9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04" name="Text Box 10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05" name="Text Box 11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06" name="Text Box 12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07" name="Text Box 13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08" name="Text Box 14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09" name="Text Box 15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10" name="Text Box 16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11" name="Text Box 1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12" name="Text Box 2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13" name="Text Box 3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14" name="Text Box 4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15" name="Text Box 5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16" name="Text Box 6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17" name="Text Box 7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18" name="Text Box 8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19" name="Text Box 9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20" name="Text Box 10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21" name="Text Box 11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22" name="Text Box 12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23" name="Text Box 13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24" name="Text Box 14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25" name="Text Box 15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26" name="Text Box 16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27" name="Text Box 1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28" name="Text Box 2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29" name="Text Box 3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30" name="Text Box 4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31" name="Text Box 5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32" name="Text Box 6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33" name="Text Box 7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34" name="Text Box 8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35" name="Text Box 9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36" name="Text Box 10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37" name="Text Box 11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38" name="Text Box 12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39" name="Text Box 13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40" name="Text Box 14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41" name="Text Box 15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42" name="Text Box 16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43" name="Text Box 1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44" name="Text Box 2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45" name="Text Box 3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46" name="Text Box 4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47" name="Text Box 5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48" name="Text Box 6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49" name="Text Box 7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50" name="Text Box 8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51" name="Text Box 9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52" name="Text Box 10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53" name="Text Box 11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54" name="Text Box 12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55" name="Text Box 13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56" name="Text Box 14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57" name="Text Box 15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58" name="Text Box 1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59" name="Text Box 2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60" name="Text Box 3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61" name="Text Box 4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62" name="Text Box 5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63" name="Text Box 6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64" name="Text Box 7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65" name="Text Box 8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66" name="Text Box 9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67" name="Text Box 10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68" name="Text Box 11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69" name="Text Box 12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70" name="Text Box 13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71" name="Text Box 14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72" name="Text Box 15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73" name="Text Box 16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74" name="Text Box 1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75" name="Text Box 2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76" name="Text Box 3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77" name="Text Box 4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78" name="Text Box 5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79" name="Text Box 6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80" name="Text Box 7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81" name="Text Box 8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82" name="Text Box 9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83" name="Text Box 10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84" name="Text Box 11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85" name="Text Box 12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86" name="Text Box 13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87" name="Text Box 14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88" name="Text Box 15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89" name="Text Box 16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90" name="Text Box 1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91" name="Text Box 2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92" name="Text Box 3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93" name="Text Box 4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94" name="Text Box 5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95" name="Text Box 6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96" name="Text Box 7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97" name="Text Box 8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98" name="Text Box 9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99" name="Text Box 10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400" name="Text Box 11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401" name="Text Box 12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402" name="Text Box 13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403" name="Text Box 14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404" name="Text Box 15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405" name="Text Box 16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06" name="Text Box 1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07" name="Text Box 2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08" name="Text Box 3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09" name="Text Box 4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10" name="Text Box 5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11" name="Text Box 6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12" name="Text Box 7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13" name="Text Box 8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14" name="Text Box 9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15" name="Text Box 10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16" name="Text Box 11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17" name="Text Box 12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18" name="Text Box 13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19" name="Text Box 14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20" name="Text Box 15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21" name="Text Box 16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22" name="Text Box 1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23" name="Text Box 2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24" name="Text Box 3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25" name="Text Box 4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26" name="Text Box 5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27" name="Text Box 6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28" name="Text Box 7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29" name="Text Box 8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30" name="Text Box 9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31" name="Text Box 10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32" name="Text Box 11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33" name="Text Box 12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34" name="Text Box 13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35" name="Text Box 14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36" name="Text Box 15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37" name="Text Box 16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Y397"/>
  <sheetViews>
    <sheetView showZeros="0" tabSelected="1" view="pageBreakPreview" zoomScale="55" zoomScaleNormal="80" zoomScaleSheetLayoutView="55" workbookViewId="0">
      <pane xSplit="1" ySplit="10" topLeftCell="B113" activePane="bottomRight" state="frozen"/>
      <selection activeCell="D253" sqref="D253"/>
      <selection pane="topRight" activeCell="D253" sqref="D253"/>
      <selection pane="bottomLeft" activeCell="D253" sqref="D253"/>
      <selection pane="bottomRight" activeCell="A120" sqref="A120:C120"/>
    </sheetView>
  </sheetViews>
  <sheetFormatPr defaultColWidth="8.85546875" defaultRowHeight="18.75" x14ac:dyDescent="0.3"/>
  <cols>
    <col min="1" max="1" width="21" style="1" customWidth="1"/>
    <col min="2" max="2" width="78.28515625" style="6" customWidth="1"/>
    <col min="3" max="3" width="28.28515625" style="2" customWidth="1"/>
    <col min="4" max="4" width="28.5703125" style="2" customWidth="1"/>
    <col min="5" max="5" width="27" style="2" customWidth="1"/>
    <col min="6" max="6" width="24.85546875" style="2" customWidth="1"/>
    <col min="7" max="7" width="56" style="29" customWidth="1"/>
    <col min="8" max="8" width="23.28515625" style="29" customWidth="1"/>
    <col min="9" max="9" width="26" style="29" customWidth="1"/>
    <col min="10" max="11" width="8.85546875" style="29"/>
    <col min="12" max="12" width="14.140625" style="29" bestFit="1" customWidth="1"/>
    <col min="13" max="17" width="8.85546875" style="29"/>
    <col min="18" max="16384" width="8.85546875" style="1"/>
  </cols>
  <sheetData>
    <row r="1" spans="1:25" ht="26.25" customHeight="1" x14ac:dyDescent="0.4">
      <c r="A1" s="3"/>
      <c r="B1" s="52"/>
      <c r="C1" s="4"/>
      <c r="D1" s="77" t="s">
        <v>46</v>
      </c>
      <c r="E1" s="77"/>
      <c r="F1" s="77"/>
      <c r="G1" s="36"/>
    </row>
    <row r="2" spans="1:25" ht="29.25" customHeight="1" x14ac:dyDescent="0.4">
      <c r="A2" s="3"/>
      <c r="B2" s="52"/>
      <c r="C2" s="4"/>
      <c r="D2" s="77" t="s">
        <v>78</v>
      </c>
      <c r="E2" s="77"/>
      <c r="F2" s="77"/>
      <c r="G2" s="36"/>
    </row>
    <row r="3" spans="1:25" ht="26.25" customHeight="1" x14ac:dyDescent="0.4">
      <c r="A3" s="3"/>
      <c r="B3" s="52"/>
      <c r="C3" s="4"/>
      <c r="D3" s="77"/>
      <c r="E3" s="77"/>
      <c r="F3" s="77"/>
      <c r="G3" s="36"/>
    </row>
    <row r="4" spans="1:25" ht="22.5" customHeight="1" x14ac:dyDescent="0.4">
      <c r="A4" s="3"/>
      <c r="B4" s="52"/>
      <c r="D4" s="77"/>
      <c r="E4" s="77"/>
      <c r="F4" s="77"/>
    </row>
    <row r="5" spans="1:25" ht="30.4" customHeight="1" x14ac:dyDescent="0.35">
      <c r="A5" s="37"/>
      <c r="B5" s="79" t="s">
        <v>99</v>
      </c>
      <c r="C5" s="79"/>
      <c r="D5" s="79"/>
      <c r="E5" s="79"/>
      <c r="F5" s="37"/>
    </row>
    <row r="6" spans="1:25" ht="26.25" customHeight="1" x14ac:dyDescent="0.3">
      <c r="A6" s="50"/>
      <c r="B6" s="80" t="s">
        <v>62</v>
      </c>
      <c r="C6" s="80"/>
      <c r="D6" s="80"/>
      <c r="E6" s="80"/>
      <c r="F6" s="1"/>
    </row>
    <row r="7" spans="1:25" ht="25.15" customHeight="1" x14ac:dyDescent="0.3">
      <c r="A7" s="51"/>
      <c r="B7" s="76" t="s">
        <v>52</v>
      </c>
      <c r="C7" s="76"/>
      <c r="D7" s="76"/>
      <c r="E7" s="76"/>
    </row>
    <row r="8" spans="1:25" ht="25.15" customHeight="1" x14ac:dyDescent="0.4">
      <c r="A8" s="21"/>
      <c r="B8" s="53"/>
      <c r="D8" s="5"/>
      <c r="E8" s="5"/>
      <c r="F8" s="14" t="s">
        <v>121</v>
      </c>
    </row>
    <row r="9" spans="1:25" s="25" customFormat="1" ht="25.5" customHeight="1" x14ac:dyDescent="0.3">
      <c r="A9" s="78" t="s">
        <v>0</v>
      </c>
      <c r="B9" s="78" t="s">
        <v>48</v>
      </c>
      <c r="C9" s="81" t="s">
        <v>44</v>
      </c>
      <c r="D9" s="81" t="s">
        <v>1</v>
      </c>
      <c r="E9" s="81" t="s">
        <v>2</v>
      </c>
      <c r="F9" s="81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1:25" s="25" customFormat="1" ht="59.45" customHeight="1" x14ac:dyDescent="0.3">
      <c r="A10" s="78"/>
      <c r="B10" s="78"/>
      <c r="C10" s="81"/>
      <c r="D10" s="81"/>
      <c r="E10" s="26" t="s">
        <v>49</v>
      </c>
      <c r="F10" s="24" t="s">
        <v>50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1:25" ht="21" customHeight="1" x14ac:dyDescent="0.3">
      <c r="A11" s="18">
        <v>1</v>
      </c>
      <c r="B11" s="18">
        <v>2</v>
      </c>
      <c r="C11" s="19">
        <v>3</v>
      </c>
      <c r="D11" s="19">
        <v>4</v>
      </c>
      <c r="E11" s="20">
        <v>5</v>
      </c>
      <c r="F11" s="19">
        <v>6</v>
      </c>
    </row>
    <row r="12" spans="1:25" s="42" customFormat="1" ht="24.75" customHeight="1" x14ac:dyDescent="0.3">
      <c r="A12" s="22">
        <v>10000000</v>
      </c>
      <c r="B12" s="55" t="s">
        <v>3</v>
      </c>
      <c r="C12" s="63">
        <f>C13+C33+C48</f>
        <v>10039459095</v>
      </c>
      <c r="D12" s="63">
        <f>D13+D33+D48</f>
        <v>9870079095</v>
      </c>
      <c r="E12" s="63">
        <f>E13+E33+E48</f>
        <v>169380000</v>
      </c>
      <c r="F12" s="63">
        <f>F13+F33+F48</f>
        <v>0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10"/>
      <c r="S12" s="10"/>
      <c r="T12" s="10"/>
      <c r="U12" s="10"/>
      <c r="V12" s="10"/>
      <c r="W12" s="10"/>
      <c r="X12" s="10"/>
      <c r="Y12" s="10"/>
    </row>
    <row r="13" spans="1:25" s="42" customFormat="1" ht="45.75" customHeight="1" x14ac:dyDescent="0.3">
      <c r="A13" s="22">
        <v>11000000</v>
      </c>
      <c r="B13" s="55" t="s">
        <v>4</v>
      </c>
      <c r="C13" s="63">
        <f>C14+C21</f>
        <v>8589960695</v>
      </c>
      <c r="D13" s="63">
        <f>D14+D21</f>
        <v>8589960695</v>
      </c>
      <c r="E13" s="64">
        <f>E14+E21</f>
        <v>0</v>
      </c>
      <c r="F13" s="64">
        <f>F14+F21</f>
        <v>0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10"/>
      <c r="S13" s="10"/>
      <c r="T13" s="10"/>
      <c r="U13" s="10"/>
      <c r="V13" s="10"/>
      <c r="W13" s="10"/>
      <c r="X13" s="10"/>
      <c r="Y13" s="10"/>
    </row>
    <row r="14" spans="1:25" s="42" customFormat="1" ht="24.75" customHeight="1" x14ac:dyDescent="0.3">
      <c r="A14" s="23">
        <v>11010000</v>
      </c>
      <c r="B14" s="56" t="s">
        <v>5</v>
      </c>
      <c r="C14" s="64">
        <f>C15+C16+C17+C18+C19+C20</f>
        <v>6821785245</v>
      </c>
      <c r="D14" s="64">
        <f>D15+D16+D17+D18+D19+D20</f>
        <v>6821785245</v>
      </c>
      <c r="E14" s="64">
        <f>E15+E16+E17+E18+E19+E20</f>
        <v>0</v>
      </c>
      <c r="F14" s="64">
        <f>F15+F16+F17+F18+F19+F20</f>
        <v>0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10"/>
      <c r="S14" s="10"/>
      <c r="T14" s="10"/>
      <c r="U14" s="10"/>
      <c r="V14" s="10"/>
      <c r="W14" s="10"/>
      <c r="X14" s="10"/>
      <c r="Y14" s="10"/>
    </row>
    <row r="15" spans="1:25" s="42" customFormat="1" ht="62.25" customHeight="1" x14ac:dyDescent="0.3">
      <c r="A15" s="27">
        <v>11010100</v>
      </c>
      <c r="B15" s="57" t="s">
        <v>6</v>
      </c>
      <c r="C15" s="62">
        <f>D15+E15</f>
        <v>6208217745</v>
      </c>
      <c r="D15" s="70">
        <v>6208217745</v>
      </c>
      <c r="E15" s="62">
        <v>0</v>
      </c>
      <c r="F15" s="62">
        <v>0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10"/>
      <c r="S15" s="10"/>
      <c r="T15" s="10"/>
      <c r="U15" s="10"/>
      <c r="V15" s="10"/>
      <c r="W15" s="10"/>
      <c r="X15" s="10"/>
      <c r="Y15" s="10"/>
    </row>
    <row r="16" spans="1:25" s="42" customFormat="1" ht="62.25" customHeight="1" x14ac:dyDescent="0.3">
      <c r="A16" s="27">
        <v>11010400</v>
      </c>
      <c r="B16" s="57" t="s">
        <v>7</v>
      </c>
      <c r="C16" s="62">
        <f t="shared" ref="C16:C31" si="0">D16+E16</f>
        <v>399000000</v>
      </c>
      <c r="D16" s="70">
        <v>399000000</v>
      </c>
      <c r="E16" s="62">
        <v>0</v>
      </c>
      <c r="F16" s="62">
        <v>0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10"/>
      <c r="S16" s="10"/>
      <c r="T16" s="10"/>
      <c r="U16" s="10"/>
      <c r="V16" s="10"/>
      <c r="W16" s="10"/>
      <c r="X16" s="10"/>
      <c r="Y16" s="10"/>
    </row>
    <row r="17" spans="1:25" s="42" customFormat="1" ht="62.25" customHeight="1" x14ac:dyDescent="0.3">
      <c r="A17" s="27">
        <v>11010500</v>
      </c>
      <c r="B17" s="57" t="s">
        <v>8</v>
      </c>
      <c r="C17" s="62">
        <f t="shared" si="0"/>
        <v>124500000</v>
      </c>
      <c r="D17" s="70">
        <v>124500000</v>
      </c>
      <c r="E17" s="62">
        <v>0</v>
      </c>
      <c r="F17" s="62">
        <v>0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10"/>
      <c r="S17" s="10"/>
      <c r="T17" s="10"/>
      <c r="U17" s="10"/>
      <c r="V17" s="10"/>
      <c r="W17" s="10"/>
      <c r="X17" s="10"/>
      <c r="Y17" s="10"/>
    </row>
    <row r="18" spans="1:25" s="42" customFormat="1" ht="45.75" customHeight="1" x14ac:dyDescent="0.3">
      <c r="A18" s="27">
        <v>11011200</v>
      </c>
      <c r="B18" s="57" t="s">
        <v>69</v>
      </c>
      <c r="C18" s="62">
        <f t="shared" si="0"/>
        <v>50700000</v>
      </c>
      <c r="D18" s="70">
        <v>50700000</v>
      </c>
      <c r="E18" s="62">
        <v>0</v>
      </c>
      <c r="F18" s="62">
        <v>0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10"/>
      <c r="S18" s="10"/>
      <c r="T18" s="10"/>
      <c r="U18" s="10"/>
      <c r="V18" s="10"/>
      <c r="W18" s="10"/>
      <c r="X18" s="10"/>
      <c r="Y18" s="10"/>
    </row>
    <row r="19" spans="1:25" s="42" customFormat="1" ht="62.25" customHeight="1" x14ac:dyDescent="0.3">
      <c r="A19" s="27">
        <v>11011300</v>
      </c>
      <c r="B19" s="57" t="s">
        <v>76</v>
      </c>
      <c r="C19" s="62">
        <f t="shared" si="0"/>
        <v>37777500</v>
      </c>
      <c r="D19" s="70">
        <v>37777500</v>
      </c>
      <c r="E19" s="62"/>
      <c r="F19" s="6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10"/>
      <c r="S19" s="10"/>
      <c r="T19" s="10"/>
      <c r="U19" s="10"/>
      <c r="V19" s="10"/>
      <c r="W19" s="10"/>
      <c r="X19" s="10"/>
      <c r="Y19" s="10"/>
    </row>
    <row r="20" spans="1:25" s="42" customFormat="1" ht="62.25" customHeight="1" x14ac:dyDescent="0.3">
      <c r="A20" s="27">
        <v>11011500</v>
      </c>
      <c r="B20" s="57" t="s">
        <v>94</v>
      </c>
      <c r="C20" s="62">
        <f>D20+E20</f>
        <v>1590000</v>
      </c>
      <c r="D20" s="70">
        <v>1590000</v>
      </c>
      <c r="E20" s="62"/>
      <c r="F20" s="6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10"/>
      <c r="S20" s="10"/>
      <c r="T20" s="10"/>
      <c r="U20" s="10"/>
      <c r="V20" s="10"/>
      <c r="W20" s="10"/>
      <c r="X20" s="10"/>
      <c r="Y20" s="10"/>
    </row>
    <row r="21" spans="1:25" s="42" customFormat="1" ht="24.75" customHeight="1" x14ac:dyDescent="0.3">
      <c r="A21" s="23">
        <v>11020000</v>
      </c>
      <c r="B21" s="56" t="s">
        <v>9</v>
      </c>
      <c r="C21" s="64">
        <f>C22+C23+C24+C25+C26+C27+C28+C31+C29+C32+C30</f>
        <v>1768175450</v>
      </c>
      <c r="D21" s="64">
        <f>D22+D23+D24+D25+D26+D27+D28+D31+D29+D32+D30</f>
        <v>1768175450</v>
      </c>
      <c r="E21" s="64">
        <f>E22+E23+E24+E25+E26+E27+E28+E31+E29+E32+E30</f>
        <v>0</v>
      </c>
      <c r="F21" s="64">
        <f>F22+F23+F24+F25+F26+F27+F28+F31+F29+F32+F30</f>
        <v>0</v>
      </c>
      <c r="G21" s="43"/>
      <c r="H21" s="44"/>
      <c r="I21" s="43"/>
      <c r="J21" s="43"/>
      <c r="K21" s="43"/>
      <c r="L21" s="43"/>
      <c r="M21" s="43"/>
      <c r="N21" s="43"/>
      <c r="O21" s="43"/>
      <c r="P21" s="43"/>
      <c r="Q21" s="43"/>
      <c r="R21" s="10"/>
      <c r="S21" s="10"/>
      <c r="T21" s="10"/>
      <c r="U21" s="10"/>
      <c r="V21" s="10"/>
      <c r="W21" s="10"/>
      <c r="X21" s="10"/>
      <c r="Y21" s="10"/>
    </row>
    <row r="22" spans="1:25" s="42" customFormat="1" ht="45.75" customHeight="1" x14ac:dyDescent="0.3">
      <c r="A22" s="27">
        <v>11020200</v>
      </c>
      <c r="B22" s="57" t="s">
        <v>10</v>
      </c>
      <c r="C22" s="62">
        <f t="shared" si="0"/>
        <v>2949470</v>
      </c>
      <c r="D22" s="62">
        <v>2949470</v>
      </c>
      <c r="E22" s="62">
        <v>0</v>
      </c>
      <c r="F22" s="62">
        <v>0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10"/>
      <c r="S22" s="10"/>
      <c r="T22" s="10"/>
      <c r="U22" s="10"/>
      <c r="V22" s="10"/>
      <c r="W22" s="10"/>
      <c r="X22" s="10"/>
      <c r="Y22" s="10"/>
    </row>
    <row r="23" spans="1:25" s="42" customFormat="1" ht="45.75" customHeight="1" x14ac:dyDescent="0.3">
      <c r="A23" s="27">
        <v>11020300</v>
      </c>
      <c r="B23" s="57" t="s">
        <v>11</v>
      </c>
      <c r="C23" s="62">
        <f t="shared" si="0"/>
        <v>148050000</v>
      </c>
      <c r="D23" s="70">
        <v>148050000</v>
      </c>
      <c r="E23" s="62">
        <v>0</v>
      </c>
      <c r="F23" s="62">
        <v>0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10"/>
      <c r="S23" s="10"/>
      <c r="T23" s="10"/>
      <c r="U23" s="10"/>
      <c r="V23" s="10"/>
      <c r="W23" s="10"/>
      <c r="X23" s="10"/>
      <c r="Y23" s="10"/>
    </row>
    <row r="24" spans="1:25" s="42" customFormat="1" ht="24.75" customHeight="1" x14ac:dyDescent="0.3">
      <c r="A24" s="27">
        <v>11020500</v>
      </c>
      <c r="B24" s="57" t="s">
        <v>12</v>
      </c>
      <c r="C24" s="62">
        <f t="shared" si="0"/>
        <v>144750000</v>
      </c>
      <c r="D24" s="70">
        <v>144750000</v>
      </c>
      <c r="E24" s="62">
        <v>0</v>
      </c>
      <c r="F24" s="62">
        <v>0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10"/>
      <c r="S24" s="10"/>
      <c r="T24" s="10"/>
      <c r="U24" s="10"/>
      <c r="V24" s="10"/>
      <c r="W24" s="10"/>
      <c r="X24" s="10"/>
      <c r="Y24" s="10"/>
    </row>
    <row r="25" spans="1:25" s="42" customFormat="1" ht="69.599999999999994" customHeight="1" x14ac:dyDescent="0.3">
      <c r="A25" s="27">
        <v>11020600</v>
      </c>
      <c r="B25" s="57" t="s">
        <v>43</v>
      </c>
      <c r="C25" s="62">
        <f t="shared" si="0"/>
        <v>86790000</v>
      </c>
      <c r="D25" s="70">
        <v>86790000</v>
      </c>
      <c r="E25" s="62">
        <v>0</v>
      </c>
      <c r="F25" s="62">
        <v>0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10"/>
      <c r="S25" s="10"/>
      <c r="T25" s="10"/>
      <c r="U25" s="10"/>
      <c r="V25" s="10"/>
      <c r="W25" s="10"/>
      <c r="X25" s="10"/>
      <c r="Y25" s="10"/>
    </row>
    <row r="26" spans="1:25" s="42" customFormat="1" ht="69.599999999999994" customHeight="1" x14ac:dyDescent="0.3">
      <c r="A26" s="27">
        <v>11020700</v>
      </c>
      <c r="B26" s="57" t="s">
        <v>13</v>
      </c>
      <c r="C26" s="62">
        <f t="shared" si="0"/>
        <v>400000</v>
      </c>
      <c r="D26" s="70">
        <v>400000</v>
      </c>
      <c r="E26" s="62">
        <v>0</v>
      </c>
      <c r="F26" s="62">
        <v>0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10"/>
      <c r="S26" s="10"/>
      <c r="T26" s="10"/>
      <c r="U26" s="10"/>
      <c r="V26" s="10"/>
      <c r="W26" s="10"/>
      <c r="X26" s="10"/>
      <c r="Y26" s="10"/>
    </row>
    <row r="27" spans="1:25" s="42" customFormat="1" ht="45.75" customHeight="1" x14ac:dyDescent="0.3">
      <c r="A27" s="27">
        <v>11021000</v>
      </c>
      <c r="B27" s="58" t="s">
        <v>56</v>
      </c>
      <c r="C27" s="62">
        <f t="shared" si="0"/>
        <v>1370037680</v>
      </c>
      <c r="D27" s="70">
        <v>1370037680</v>
      </c>
      <c r="E27" s="62">
        <v>0</v>
      </c>
      <c r="F27" s="62">
        <v>0</v>
      </c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10"/>
      <c r="S27" s="10"/>
      <c r="T27" s="10"/>
      <c r="U27" s="10"/>
      <c r="V27" s="10"/>
      <c r="W27" s="10"/>
      <c r="X27" s="10"/>
      <c r="Y27" s="10"/>
    </row>
    <row r="28" spans="1:25" s="42" customFormat="1" ht="70.900000000000006" customHeight="1" x14ac:dyDescent="0.3">
      <c r="A28" s="27">
        <v>11021600</v>
      </c>
      <c r="B28" s="57" t="s">
        <v>14</v>
      </c>
      <c r="C28" s="62">
        <f t="shared" si="0"/>
        <v>230000</v>
      </c>
      <c r="D28" s="70">
        <v>230000</v>
      </c>
      <c r="E28" s="62">
        <v>0</v>
      </c>
      <c r="F28" s="62">
        <v>0</v>
      </c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10"/>
      <c r="S28" s="10"/>
      <c r="T28" s="10"/>
      <c r="U28" s="10"/>
      <c r="V28" s="10"/>
      <c r="W28" s="10"/>
      <c r="X28" s="10"/>
      <c r="Y28" s="10"/>
    </row>
    <row r="29" spans="1:25" s="42" customFormat="1" ht="86.45" customHeight="1" x14ac:dyDescent="0.3">
      <c r="A29" s="27">
        <v>11021700</v>
      </c>
      <c r="B29" s="57" t="s">
        <v>70</v>
      </c>
      <c r="C29" s="62">
        <f t="shared" si="0"/>
        <v>2445000</v>
      </c>
      <c r="D29" s="70">
        <v>2445000</v>
      </c>
      <c r="E29" s="62">
        <v>0</v>
      </c>
      <c r="F29" s="62">
        <v>0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10"/>
      <c r="S29" s="10"/>
      <c r="T29" s="10"/>
      <c r="U29" s="10"/>
      <c r="V29" s="10"/>
      <c r="W29" s="10"/>
      <c r="X29" s="10"/>
      <c r="Y29" s="10"/>
    </row>
    <row r="30" spans="1:25" s="42" customFormat="1" ht="72" customHeight="1" x14ac:dyDescent="0.3">
      <c r="A30" s="27">
        <v>11021800</v>
      </c>
      <c r="B30" s="57" t="s">
        <v>95</v>
      </c>
      <c r="C30" s="62">
        <f t="shared" si="0"/>
        <v>9700000</v>
      </c>
      <c r="D30" s="70">
        <v>9700000</v>
      </c>
      <c r="E30" s="62"/>
      <c r="F30" s="6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10"/>
      <c r="S30" s="10"/>
      <c r="T30" s="10"/>
      <c r="U30" s="10"/>
      <c r="V30" s="10"/>
      <c r="W30" s="10"/>
      <c r="X30" s="10"/>
      <c r="Y30" s="10"/>
    </row>
    <row r="31" spans="1:25" s="42" customFormat="1" ht="49.9" customHeight="1" x14ac:dyDescent="0.3">
      <c r="A31" s="27">
        <v>11023000</v>
      </c>
      <c r="B31" s="57" t="s">
        <v>68</v>
      </c>
      <c r="C31" s="62">
        <f t="shared" si="0"/>
        <v>2573300</v>
      </c>
      <c r="D31" s="70">
        <v>2573300</v>
      </c>
      <c r="E31" s="62">
        <v>0</v>
      </c>
      <c r="F31" s="62">
        <v>0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10"/>
      <c r="S31" s="10"/>
      <c r="T31" s="10"/>
      <c r="U31" s="10"/>
      <c r="V31" s="10"/>
      <c r="W31" s="10"/>
      <c r="X31" s="10"/>
      <c r="Y31" s="10"/>
    </row>
    <row r="32" spans="1:25" s="42" customFormat="1" ht="51" customHeight="1" x14ac:dyDescent="0.3">
      <c r="A32" s="27">
        <v>11024800</v>
      </c>
      <c r="B32" s="57" t="s">
        <v>79</v>
      </c>
      <c r="C32" s="62">
        <f>D32+E32</f>
        <v>250000</v>
      </c>
      <c r="D32" s="70">
        <v>250000</v>
      </c>
      <c r="E32" s="62"/>
      <c r="F32" s="6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10"/>
      <c r="S32" s="10"/>
      <c r="T32" s="10"/>
      <c r="U32" s="10"/>
      <c r="V32" s="10"/>
      <c r="W32" s="10"/>
      <c r="X32" s="10"/>
      <c r="Y32" s="10"/>
    </row>
    <row r="33" spans="1:25" s="42" customFormat="1" ht="45.75" customHeight="1" x14ac:dyDescent="0.3">
      <c r="A33" s="22">
        <v>13000000</v>
      </c>
      <c r="B33" s="55" t="s">
        <v>15</v>
      </c>
      <c r="C33" s="63">
        <f t="shared" ref="C33:C47" si="1">D33+E33</f>
        <v>1280118400</v>
      </c>
      <c r="D33" s="63">
        <f>D34+D39+D46</f>
        <v>1280118400</v>
      </c>
      <c r="E33" s="63">
        <f>E34+E39+E46</f>
        <v>0</v>
      </c>
      <c r="F33" s="63">
        <f>F34+F39+F46</f>
        <v>0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10"/>
      <c r="S33" s="10"/>
      <c r="T33" s="10"/>
      <c r="U33" s="10"/>
      <c r="V33" s="10"/>
      <c r="W33" s="10"/>
      <c r="X33" s="10"/>
      <c r="Y33" s="10"/>
    </row>
    <row r="34" spans="1:25" s="42" customFormat="1" ht="24.75" customHeight="1" x14ac:dyDescent="0.3">
      <c r="A34" s="23">
        <v>13020000</v>
      </c>
      <c r="B34" s="56" t="s">
        <v>16</v>
      </c>
      <c r="C34" s="64">
        <f t="shared" si="1"/>
        <v>110072400</v>
      </c>
      <c r="D34" s="64">
        <f>D35+D36+D37+D38</f>
        <v>110072400</v>
      </c>
      <c r="E34" s="64">
        <f>SUM(E35:E38)</f>
        <v>0</v>
      </c>
      <c r="F34" s="64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10"/>
      <c r="S34" s="10"/>
      <c r="T34" s="10"/>
      <c r="U34" s="10"/>
      <c r="V34" s="10"/>
      <c r="W34" s="10"/>
      <c r="X34" s="10"/>
      <c r="Y34" s="10"/>
    </row>
    <row r="35" spans="1:25" s="47" customFormat="1" ht="63" customHeight="1" x14ac:dyDescent="0.3">
      <c r="A35" s="27">
        <v>13020100</v>
      </c>
      <c r="B35" s="57" t="s">
        <v>77</v>
      </c>
      <c r="C35" s="62">
        <f>D35+E35</f>
        <v>80658000</v>
      </c>
      <c r="D35" s="70">
        <v>80658000</v>
      </c>
      <c r="E35" s="62">
        <v>0</v>
      </c>
      <c r="F35" s="62">
        <v>0</v>
      </c>
      <c r="G35" s="45"/>
      <c r="H35" s="45"/>
      <c r="I35" s="45"/>
      <c r="J35" s="45"/>
      <c r="K35" s="45"/>
      <c r="L35" s="43"/>
      <c r="M35" s="45"/>
      <c r="N35" s="45"/>
      <c r="O35" s="45"/>
      <c r="P35" s="45"/>
      <c r="Q35" s="45"/>
      <c r="R35" s="46"/>
      <c r="S35" s="46"/>
      <c r="T35" s="46"/>
      <c r="U35" s="46"/>
      <c r="V35" s="46"/>
      <c r="W35" s="46"/>
      <c r="X35" s="46"/>
      <c r="Y35" s="46"/>
    </row>
    <row r="36" spans="1:25" s="47" customFormat="1" ht="54" customHeight="1" x14ac:dyDescent="0.3">
      <c r="A36" s="27">
        <v>13020300</v>
      </c>
      <c r="B36" s="57" t="s">
        <v>61</v>
      </c>
      <c r="C36" s="62">
        <f t="shared" si="1"/>
        <v>13248000</v>
      </c>
      <c r="D36" s="70">
        <v>13248000</v>
      </c>
      <c r="E36" s="62">
        <v>0</v>
      </c>
      <c r="F36" s="62">
        <v>0</v>
      </c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6"/>
      <c r="S36" s="46"/>
      <c r="T36" s="46"/>
      <c r="U36" s="46"/>
      <c r="V36" s="46"/>
      <c r="W36" s="46"/>
      <c r="X36" s="46"/>
      <c r="Y36" s="46"/>
    </row>
    <row r="37" spans="1:25" s="47" customFormat="1" ht="72.599999999999994" customHeight="1" x14ac:dyDescent="0.3">
      <c r="A37" s="27">
        <v>13020400</v>
      </c>
      <c r="B37" s="57" t="s">
        <v>17</v>
      </c>
      <c r="C37" s="62">
        <f t="shared" si="1"/>
        <v>16155000</v>
      </c>
      <c r="D37" s="70">
        <v>16155000</v>
      </c>
      <c r="E37" s="62">
        <v>0</v>
      </c>
      <c r="F37" s="62">
        <v>0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6"/>
      <c r="S37" s="46"/>
      <c r="T37" s="46"/>
      <c r="U37" s="46"/>
      <c r="V37" s="46"/>
      <c r="W37" s="46"/>
      <c r="X37" s="46"/>
      <c r="Y37" s="46"/>
    </row>
    <row r="38" spans="1:25" s="42" customFormat="1" ht="93" customHeight="1" x14ac:dyDescent="0.3">
      <c r="A38" s="27">
        <v>13020600</v>
      </c>
      <c r="B38" s="57" t="s">
        <v>18</v>
      </c>
      <c r="C38" s="62">
        <f t="shared" si="1"/>
        <v>11400</v>
      </c>
      <c r="D38" s="70">
        <v>11400</v>
      </c>
      <c r="E38" s="62"/>
      <c r="F38" s="6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10"/>
      <c r="S38" s="10"/>
      <c r="T38" s="10"/>
      <c r="U38" s="10"/>
      <c r="V38" s="10"/>
      <c r="W38" s="10"/>
      <c r="X38" s="10"/>
      <c r="Y38" s="10"/>
    </row>
    <row r="39" spans="1:25" s="42" customFormat="1" ht="45.75" customHeight="1" x14ac:dyDescent="0.3">
      <c r="A39" s="23">
        <v>13030000</v>
      </c>
      <c r="B39" s="56" t="s">
        <v>57</v>
      </c>
      <c r="C39" s="64">
        <f t="shared" si="1"/>
        <v>1164103400</v>
      </c>
      <c r="D39" s="64">
        <f>D40+D41+D42+D43+D44+D45</f>
        <v>1164103400</v>
      </c>
      <c r="E39" s="64">
        <f>E40+E41+E42+E43+E44+E45</f>
        <v>0</v>
      </c>
      <c r="F39" s="64">
        <f>F40+F41+F42+F43+F44+F45</f>
        <v>0</v>
      </c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10"/>
      <c r="S39" s="10"/>
      <c r="T39" s="10"/>
      <c r="U39" s="10"/>
      <c r="V39" s="10"/>
      <c r="W39" s="10"/>
      <c r="X39" s="10"/>
      <c r="Y39" s="10"/>
    </row>
    <row r="40" spans="1:25" s="42" customFormat="1" ht="101.25" x14ac:dyDescent="0.3">
      <c r="A40" s="27">
        <v>13030100</v>
      </c>
      <c r="B40" s="57" t="s">
        <v>96</v>
      </c>
      <c r="C40" s="62">
        <f t="shared" ref="C40:C45" si="2">D40+E40</f>
        <v>26759400</v>
      </c>
      <c r="D40" s="70">
        <v>26759400</v>
      </c>
      <c r="E40" s="62">
        <v>0</v>
      </c>
      <c r="F40" s="62">
        <v>0</v>
      </c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10"/>
      <c r="S40" s="10"/>
      <c r="T40" s="10"/>
      <c r="U40" s="10"/>
      <c r="V40" s="10"/>
      <c r="W40" s="10"/>
      <c r="X40" s="10"/>
      <c r="Y40" s="10"/>
    </row>
    <row r="41" spans="1:25" s="42" customFormat="1" ht="60.75" x14ac:dyDescent="0.3">
      <c r="A41" s="27">
        <v>13030700</v>
      </c>
      <c r="B41" s="57" t="s">
        <v>97</v>
      </c>
      <c r="C41" s="62">
        <f t="shared" si="2"/>
        <v>720000</v>
      </c>
      <c r="D41" s="70">
        <v>720000</v>
      </c>
      <c r="E41" s="62">
        <v>0</v>
      </c>
      <c r="F41" s="62">
        <v>0</v>
      </c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10"/>
      <c r="S41" s="10"/>
      <c r="T41" s="10"/>
      <c r="U41" s="10"/>
      <c r="V41" s="10"/>
      <c r="W41" s="10"/>
      <c r="X41" s="10"/>
      <c r="Y41" s="10"/>
    </row>
    <row r="42" spans="1:25" s="42" customFormat="1" ht="81" x14ac:dyDescent="0.3">
      <c r="A42" s="27">
        <v>13030800</v>
      </c>
      <c r="B42" s="57" t="s">
        <v>98</v>
      </c>
      <c r="C42" s="62">
        <f t="shared" si="2"/>
        <v>8480000</v>
      </c>
      <c r="D42" s="70">
        <v>8480000</v>
      </c>
      <c r="E42" s="62">
        <v>0</v>
      </c>
      <c r="F42" s="62">
        <v>0</v>
      </c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10"/>
      <c r="S42" s="10"/>
      <c r="T42" s="10"/>
      <c r="U42" s="10"/>
      <c r="V42" s="10"/>
      <c r="W42" s="10"/>
      <c r="X42" s="10"/>
      <c r="Y42" s="10"/>
    </row>
    <row r="43" spans="1:25" s="42" customFormat="1" ht="43.15" customHeight="1" x14ac:dyDescent="0.3">
      <c r="A43" s="27">
        <v>13030900</v>
      </c>
      <c r="B43" s="57" t="s">
        <v>45</v>
      </c>
      <c r="C43" s="62">
        <f t="shared" si="2"/>
        <v>144000</v>
      </c>
      <c r="D43" s="70">
        <v>144000</v>
      </c>
      <c r="E43" s="62">
        <v>0</v>
      </c>
      <c r="F43" s="62">
        <v>0</v>
      </c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10"/>
      <c r="S43" s="10"/>
      <c r="T43" s="10"/>
      <c r="U43" s="10"/>
      <c r="V43" s="10"/>
      <c r="W43" s="10"/>
      <c r="X43" s="10"/>
      <c r="Y43" s="10"/>
    </row>
    <row r="44" spans="1:25" s="42" customFormat="1" ht="70.900000000000006" customHeight="1" x14ac:dyDescent="0.3">
      <c r="A44" s="28">
        <v>13031500</v>
      </c>
      <c r="B44" s="57" t="s">
        <v>90</v>
      </c>
      <c r="C44" s="62">
        <f t="shared" si="2"/>
        <v>78000000</v>
      </c>
      <c r="D44" s="70">
        <v>78000000</v>
      </c>
      <c r="E44" s="62">
        <v>0</v>
      </c>
      <c r="F44" s="62">
        <v>0</v>
      </c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10"/>
      <c r="S44" s="10"/>
      <c r="T44" s="10"/>
      <c r="U44" s="10"/>
      <c r="V44" s="10"/>
      <c r="W44" s="10"/>
      <c r="X44" s="10"/>
      <c r="Y44" s="10"/>
    </row>
    <row r="45" spans="1:25" s="42" customFormat="1" ht="45.75" customHeight="1" x14ac:dyDescent="0.3">
      <c r="A45" s="28">
        <v>13031600</v>
      </c>
      <c r="B45" s="57" t="s">
        <v>58</v>
      </c>
      <c r="C45" s="62">
        <f t="shared" si="2"/>
        <v>1050000000</v>
      </c>
      <c r="D45" s="70">
        <v>1050000000</v>
      </c>
      <c r="E45" s="62"/>
      <c r="F45" s="62">
        <v>0</v>
      </c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10"/>
      <c r="S45" s="10"/>
      <c r="T45" s="10"/>
      <c r="U45" s="10"/>
      <c r="V45" s="10"/>
      <c r="W45" s="10"/>
      <c r="X45" s="10"/>
      <c r="Y45" s="10"/>
    </row>
    <row r="46" spans="1:25" s="42" customFormat="1" ht="24.75" customHeight="1" x14ac:dyDescent="0.3">
      <c r="A46" s="23">
        <v>13070000</v>
      </c>
      <c r="B46" s="56" t="s">
        <v>80</v>
      </c>
      <c r="C46" s="64">
        <f t="shared" si="1"/>
        <v>5942600</v>
      </c>
      <c r="D46" s="64">
        <f>D47</f>
        <v>5942600</v>
      </c>
      <c r="E46" s="64">
        <f>E47</f>
        <v>0</v>
      </c>
      <c r="F46" s="64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10"/>
      <c r="S46" s="10"/>
      <c r="T46" s="10"/>
      <c r="U46" s="10"/>
      <c r="V46" s="10"/>
      <c r="W46" s="10"/>
      <c r="X46" s="10"/>
      <c r="Y46" s="10"/>
    </row>
    <row r="47" spans="1:25" s="42" customFormat="1" ht="24.75" customHeight="1" x14ac:dyDescent="0.3">
      <c r="A47" s="27">
        <v>13070200</v>
      </c>
      <c r="B47" s="57" t="s">
        <v>71</v>
      </c>
      <c r="C47" s="62">
        <f t="shared" si="1"/>
        <v>5942600</v>
      </c>
      <c r="D47" s="70">
        <v>5942600</v>
      </c>
      <c r="E47" s="62">
        <v>0</v>
      </c>
      <c r="F47" s="62">
        <v>0</v>
      </c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10"/>
      <c r="S47" s="10"/>
      <c r="T47" s="10"/>
      <c r="U47" s="10"/>
      <c r="V47" s="10"/>
      <c r="W47" s="10"/>
      <c r="X47" s="10"/>
      <c r="Y47" s="10"/>
    </row>
    <row r="48" spans="1:25" s="42" customFormat="1" ht="24.75" customHeight="1" x14ac:dyDescent="0.3">
      <c r="A48" s="22">
        <v>19000000</v>
      </c>
      <c r="B48" s="55" t="s">
        <v>19</v>
      </c>
      <c r="C48" s="63">
        <f>C49</f>
        <v>169380000</v>
      </c>
      <c r="D48" s="63">
        <f>D49</f>
        <v>0</v>
      </c>
      <c r="E48" s="63">
        <f>E49</f>
        <v>169380000</v>
      </c>
      <c r="F48" s="64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10"/>
      <c r="S48" s="10"/>
      <c r="T48" s="10"/>
      <c r="U48" s="10"/>
      <c r="V48" s="10"/>
      <c r="W48" s="10"/>
      <c r="X48" s="10"/>
      <c r="Y48" s="10"/>
    </row>
    <row r="49" spans="1:25" s="42" customFormat="1" ht="24.75" customHeight="1" x14ac:dyDescent="0.3">
      <c r="A49" s="23">
        <v>19010000</v>
      </c>
      <c r="B49" s="56" t="s">
        <v>20</v>
      </c>
      <c r="C49" s="64">
        <f t="shared" ref="C49:C54" si="3">D49+E49</f>
        <v>169380000</v>
      </c>
      <c r="D49" s="64">
        <f>SUM(D50:D52)</f>
        <v>0</v>
      </c>
      <c r="E49" s="64">
        <f>E50+E51+E52</f>
        <v>169380000</v>
      </c>
      <c r="F49" s="64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10"/>
      <c r="S49" s="10"/>
      <c r="T49" s="10"/>
      <c r="U49" s="10"/>
      <c r="V49" s="10"/>
      <c r="W49" s="10"/>
      <c r="X49" s="10"/>
      <c r="Y49" s="10"/>
    </row>
    <row r="50" spans="1:25" s="42" customFormat="1" ht="90.6" customHeight="1" x14ac:dyDescent="0.3">
      <c r="A50" s="27">
        <v>19010100</v>
      </c>
      <c r="B50" s="57" t="s">
        <v>47</v>
      </c>
      <c r="C50" s="62">
        <f t="shared" si="3"/>
        <v>62040000</v>
      </c>
      <c r="D50" s="62"/>
      <c r="E50" s="70">
        <v>62040000</v>
      </c>
      <c r="F50" s="62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10"/>
      <c r="S50" s="10"/>
      <c r="T50" s="10"/>
      <c r="U50" s="10"/>
      <c r="V50" s="10"/>
      <c r="W50" s="10"/>
      <c r="X50" s="10"/>
      <c r="Y50" s="10"/>
    </row>
    <row r="51" spans="1:25" s="42" customFormat="1" ht="45.75" customHeight="1" x14ac:dyDescent="0.3">
      <c r="A51" s="27">
        <v>19010200</v>
      </c>
      <c r="B51" s="57" t="s">
        <v>21</v>
      </c>
      <c r="C51" s="62">
        <f t="shared" si="3"/>
        <v>31050000</v>
      </c>
      <c r="D51" s="62">
        <v>0</v>
      </c>
      <c r="E51" s="70">
        <v>31050000</v>
      </c>
      <c r="F51" s="6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10"/>
      <c r="S51" s="10"/>
      <c r="T51" s="10"/>
      <c r="U51" s="10"/>
      <c r="V51" s="10"/>
      <c r="W51" s="10"/>
      <c r="X51" s="10"/>
      <c r="Y51" s="10"/>
    </row>
    <row r="52" spans="1:25" s="42" customFormat="1" ht="94.15" customHeight="1" x14ac:dyDescent="0.3">
      <c r="A52" s="27">
        <v>19010300</v>
      </c>
      <c r="B52" s="57" t="s">
        <v>22</v>
      </c>
      <c r="C52" s="62">
        <f t="shared" si="3"/>
        <v>76290000</v>
      </c>
      <c r="D52" s="62"/>
      <c r="E52" s="70">
        <v>76290000</v>
      </c>
      <c r="F52" s="62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10"/>
      <c r="S52" s="10"/>
      <c r="T52" s="10"/>
      <c r="U52" s="10"/>
      <c r="V52" s="10"/>
      <c r="W52" s="10"/>
      <c r="X52" s="10"/>
      <c r="Y52" s="10"/>
    </row>
    <row r="53" spans="1:25" s="42" customFormat="1" ht="24.75" customHeight="1" x14ac:dyDescent="0.3">
      <c r="A53" s="22">
        <v>20000000</v>
      </c>
      <c r="B53" s="55" t="s">
        <v>23</v>
      </c>
      <c r="C53" s="63">
        <f t="shared" si="3"/>
        <v>542619310</v>
      </c>
      <c r="D53" s="63">
        <f>D54+D59+D73+D78</f>
        <v>148943984</v>
      </c>
      <c r="E53" s="63">
        <f>E54+E59+E73+E78</f>
        <v>393675326</v>
      </c>
      <c r="F53" s="63">
        <f>F54+F59+F73+F78</f>
        <v>0</v>
      </c>
      <c r="G53" s="43"/>
      <c r="H53" s="31"/>
      <c r="I53" s="31"/>
      <c r="J53" s="31"/>
      <c r="K53" s="43"/>
      <c r="L53" s="43"/>
      <c r="M53" s="43"/>
      <c r="N53" s="43"/>
      <c r="O53" s="43"/>
      <c r="P53" s="43"/>
      <c r="Q53" s="43"/>
      <c r="R53" s="10"/>
      <c r="S53" s="10"/>
      <c r="T53" s="10"/>
      <c r="U53" s="10"/>
      <c r="V53" s="10"/>
      <c r="W53" s="10"/>
      <c r="X53" s="10"/>
      <c r="Y53" s="10"/>
    </row>
    <row r="54" spans="1:25" s="42" customFormat="1" ht="24.75" customHeight="1" x14ac:dyDescent="0.3">
      <c r="A54" s="22">
        <v>21000000</v>
      </c>
      <c r="B54" s="55" t="s">
        <v>24</v>
      </c>
      <c r="C54" s="63">
        <f t="shared" si="3"/>
        <v>237000</v>
      </c>
      <c r="D54" s="63">
        <f>D57+D55</f>
        <v>237000</v>
      </c>
      <c r="E54" s="63">
        <f>E57+E55</f>
        <v>0</v>
      </c>
      <c r="F54" s="63">
        <f>F57+F55</f>
        <v>0</v>
      </c>
      <c r="G54" s="43"/>
      <c r="H54" s="44"/>
      <c r="I54" s="44"/>
      <c r="J54" s="43"/>
      <c r="K54" s="43"/>
      <c r="L54" s="43"/>
      <c r="M54" s="43"/>
      <c r="N54" s="43"/>
      <c r="O54" s="43"/>
      <c r="P54" s="43"/>
      <c r="Q54" s="43"/>
      <c r="R54" s="10"/>
      <c r="S54" s="10"/>
      <c r="T54" s="10"/>
      <c r="U54" s="10"/>
      <c r="V54" s="10"/>
      <c r="W54" s="10"/>
      <c r="X54" s="10"/>
      <c r="Y54" s="10"/>
    </row>
    <row r="55" spans="1:25" s="42" customFormat="1" ht="133.9" customHeight="1" x14ac:dyDescent="0.3">
      <c r="A55" s="23">
        <v>21010000</v>
      </c>
      <c r="B55" s="56" t="s">
        <v>88</v>
      </c>
      <c r="C55" s="64">
        <f>C56</f>
        <v>87000</v>
      </c>
      <c r="D55" s="64">
        <f>D56</f>
        <v>87000</v>
      </c>
      <c r="E55" s="63">
        <f>E56</f>
        <v>0</v>
      </c>
      <c r="F55" s="63">
        <f>F56</f>
        <v>0</v>
      </c>
      <c r="G55" s="43"/>
      <c r="H55" s="44"/>
      <c r="I55" s="44"/>
      <c r="J55" s="43"/>
      <c r="K55" s="43"/>
      <c r="L55" s="43"/>
      <c r="M55" s="43"/>
      <c r="N55" s="43"/>
      <c r="O55" s="43"/>
      <c r="P55" s="43"/>
      <c r="Q55" s="43"/>
      <c r="R55" s="10"/>
      <c r="S55" s="10"/>
      <c r="T55" s="10"/>
      <c r="U55" s="10"/>
      <c r="V55" s="10"/>
      <c r="W55" s="10"/>
      <c r="X55" s="10"/>
      <c r="Y55" s="10"/>
    </row>
    <row r="56" spans="1:25" s="42" customFormat="1" ht="68.45" customHeight="1" x14ac:dyDescent="0.3">
      <c r="A56" s="27">
        <v>21010300</v>
      </c>
      <c r="B56" s="57" t="s">
        <v>89</v>
      </c>
      <c r="C56" s="62">
        <f t="shared" ref="C56:C62" si="4">D56+E56</f>
        <v>87000</v>
      </c>
      <c r="D56" s="62">
        <v>87000</v>
      </c>
      <c r="E56" s="63"/>
      <c r="F56" s="63"/>
      <c r="G56" s="43"/>
      <c r="H56" s="44"/>
      <c r="I56" s="44"/>
      <c r="J56" s="43"/>
      <c r="K56" s="43"/>
      <c r="L56" s="43"/>
      <c r="M56" s="43"/>
      <c r="N56" s="43"/>
      <c r="O56" s="43"/>
      <c r="P56" s="43"/>
      <c r="Q56" s="43"/>
      <c r="R56" s="10"/>
      <c r="S56" s="10"/>
      <c r="T56" s="10"/>
      <c r="U56" s="10"/>
      <c r="V56" s="10"/>
      <c r="W56" s="10"/>
      <c r="X56" s="10"/>
      <c r="Y56" s="10"/>
    </row>
    <row r="57" spans="1:25" s="42" customFormat="1" ht="24.75" customHeight="1" x14ac:dyDescent="0.3">
      <c r="A57" s="23">
        <v>21080000</v>
      </c>
      <c r="B57" s="56" t="s">
        <v>25</v>
      </c>
      <c r="C57" s="65">
        <f>D57+E57</f>
        <v>150000</v>
      </c>
      <c r="D57" s="65">
        <f>D58</f>
        <v>150000</v>
      </c>
      <c r="E57" s="65">
        <f>E58</f>
        <v>0</v>
      </c>
      <c r="F57" s="65">
        <f>F58</f>
        <v>0</v>
      </c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10"/>
      <c r="S57" s="10"/>
      <c r="T57" s="10"/>
      <c r="U57" s="10"/>
      <c r="V57" s="10"/>
      <c r="W57" s="10"/>
      <c r="X57" s="10"/>
      <c r="Y57" s="10"/>
    </row>
    <row r="58" spans="1:25" s="42" customFormat="1" ht="24.75" customHeight="1" x14ac:dyDescent="0.3">
      <c r="A58" s="27">
        <v>21080500</v>
      </c>
      <c r="B58" s="57" t="s">
        <v>26</v>
      </c>
      <c r="C58" s="62">
        <f t="shared" si="4"/>
        <v>150000</v>
      </c>
      <c r="D58" s="62">
        <v>150000</v>
      </c>
      <c r="E58" s="62">
        <v>0</v>
      </c>
      <c r="F58" s="62">
        <v>0</v>
      </c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10"/>
      <c r="S58" s="10"/>
      <c r="T58" s="10"/>
      <c r="U58" s="10"/>
      <c r="V58" s="10"/>
      <c r="W58" s="10"/>
      <c r="X58" s="10"/>
      <c r="Y58" s="10"/>
    </row>
    <row r="59" spans="1:25" s="42" customFormat="1" ht="45.75" customHeight="1" x14ac:dyDescent="0.3">
      <c r="A59" s="22">
        <v>22000000</v>
      </c>
      <c r="B59" s="55" t="s">
        <v>27</v>
      </c>
      <c r="C59" s="63">
        <f>D59+E59</f>
        <v>147706984</v>
      </c>
      <c r="D59" s="63">
        <f>D60+D71</f>
        <v>147706984</v>
      </c>
      <c r="E59" s="63">
        <f>E60+E71</f>
        <v>0</v>
      </c>
      <c r="F59" s="6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10"/>
      <c r="S59" s="10"/>
      <c r="T59" s="10"/>
      <c r="U59" s="10"/>
      <c r="V59" s="10"/>
      <c r="W59" s="10"/>
      <c r="X59" s="10"/>
      <c r="Y59" s="10"/>
    </row>
    <row r="60" spans="1:25" s="42" customFormat="1" ht="24.75" customHeight="1" x14ac:dyDescent="0.3">
      <c r="A60" s="23">
        <v>22010000</v>
      </c>
      <c r="B60" s="56" t="s">
        <v>28</v>
      </c>
      <c r="C60" s="64">
        <f t="shared" si="4"/>
        <v>138935984</v>
      </c>
      <c r="D60" s="64">
        <f>D62+D63+D64+D65+D66+D67+D68+D69+D70+D61</f>
        <v>138935984</v>
      </c>
      <c r="E60" s="64">
        <f>E62+E63+E64+E65+E66+E67+E68+E69+E70</f>
        <v>0</v>
      </c>
      <c r="F60" s="64">
        <f>F62+F63+F64+F65+F66+F67+F68+F69+F70</f>
        <v>0</v>
      </c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10"/>
      <c r="S60" s="10"/>
      <c r="T60" s="10"/>
      <c r="U60" s="10"/>
      <c r="V60" s="10"/>
      <c r="W60" s="10"/>
      <c r="X60" s="10"/>
      <c r="Y60" s="10"/>
    </row>
    <row r="61" spans="1:25" s="42" customFormat="1" ht="94.9" customHeight="1" x14ac:dyDescent="0.3">
      <c r="A61" s="27" t="s">
        <v>73</v>
      </c>
      <c r="B61" s="57" t="s">
        <v>72</v>
      </c>
      <c r="C61" s="64">
        <f t="shared" si="4"/>
        <v>9984</v>
      </c>
      <c r="D61" s="64">
        <v>9984</v>
      </c>
      <c r="E61" s="64"/>
      <c r="F61" s="64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10"/>
      <c r="S61" s="10"/>
      <c r="T61" s="10"/>
      <c r="U61" s="10"/>
      <c r="V61" s="10"/>
      <c r="W61" s="10"/>
      <c r="X61" s="10"/>
      <c r="Y61" s="10"/>
    </row>
    <row r="62" spans="1:25" s="42" customFormat="1" ht="129.6" customHeight="1" x14ac:dyDescent="0.3">
      <c r="A62" s="27">
        <v>22010500</v>
      </c>
      <c r="B62" s="57" t="s">
        <v>81</v>
      </c>
      <c r="C62" s="62">
        <f t="shared" si="4"/>
        <v>38000</v>
      </c>
      <c r="D62" s="70">
        <v>38000</v>
      </c>
      <c r="E62" s="62">
        <v>0</v>
      </c>
      <c r="F62" s="62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10"/>
      <c r="S62" s="10"/>
      <c r="T62" s="10"/>
      <c r="U62" s="10"/>
      <c r="V62" s="10"/>
      <c r="W62" s="10"/>
      <c r="X62" s="10"/>
      <c r="Y62" s="10"/>
    </row>
    <row r="63" spans="1:25" s="42" customFormat="1" ht="111.6" customHeight="1" x14ac:dyDescent="0.3">
      <c r="A63" s="27">
        <v>22010900</v>
      </c>
      <c r="B63" s="57" t="s">
        <v>91</v>
      </c>
      <c r="C63" s="62">
        <f t="shared" ref="C63:C70" si="5">D63+E63</f>
        <v>300000</v>
      </c>
      <c r="D63" s="62">
        <v>300000</v>
      </c>
      <c r="E63" s="62">
        <v>0</v>
      </c>
      <c r="F63" s="62">
        <v>0</v>
      </c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10"/>
      <c r="S63" s="10"/>
      <c r="T63" s="10"/>
      <c r="U63" s="10"/>
      <c r="V63" s="10"/>
      <c r="W63" s="10"/>
      <c r="X63" s="10"/>
      <c r="Y63" s="10"/>
    </row>
    <row r="64" spans="1:25" s="42" customFormat="1" ht="90.6" customHeight="1" x14ac:dyDescent="0.3">
      <c r="A64" s="27">
        <v>22011000</v>
      </c>
      <c r="B64" s="57" t="s">
        <v>82</v>
      </c>
      <c r="C64" s="62">
        <f t="shared" si="5"/>
        <v>26205300</v>
      </c>
      <c r="D64" s="70">
        <v>26205300</v>
      </c>
      <c r="E64" s="62">
        <v>0</v>
      </c>
      <c r="F64" s="6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10"/>
      <c r="S64" s="10"/>
      <c r="T64" s="10"/>
      <c r="U64" s="10"/>
      <c r="V64" s="10"/>
      <c r="W64" s="10"/>
      <c r="X64" s="10"/>
      <c r="Y64" s="10"/>
    </row>
    <row r="65" spans="1:25" s="42" customFormat="1" ht="90.6" customHeight="1" x14ac:dyDescent="0.3">
      <c r="A65" s="27">
        <v>22011100</v>
      </c>
      <c r="B65" s="57" t="s">
        <v>83</v>
      </c>
      <c r="C65" s="62">
        <f t="shared" si="5"/>
        <v>103116000</v>
      </c>
      <c r="D65" s="70">
        <v>103116000</v>
      </c>
      <c r="E65" s="62">
        <v>0</v>
      </c>
      <c r="F65" s="6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10"/>
      <c r="S65" s="10"/>
      <c r="T65" s="10"/>
      <c r="U65" s="10"/>
      <c r="V65" s="10"/>
      <c r="W65" s="10"/>
      <c r="X65" s="10"/>
      <c r="Y65" s="10"/>
    </row>
    <row r="66" spans="1:25" s="42" customFormat="1" ht="45.75" customHeight="1" x14ac:dyDescent="0.3">
      <c r="A66" s="27">
        <v>22011800</v>
      </c>
      <c r="B66" s="57" t="s">
        <v>29</v>
      </c>
      <c r="C66" s="62">
        <f t="shared" si="5"/>
        <v>1850000</v>
      </c>
      <c r="D66" s="70">
        <v>1850000</v>
      </c>
      <c r="E66" s="62">
        <v>0</v>
      </c>
      <c r="F66" s="62">
        <v>0</v>
      </c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10"/>
      <c r="S66" s="10"/>
      <c r="T66" s="10"/>
      <c r="U66" s="10"/>
      <c r="V66" s="10"/>
      <c r="W66" s="10"/>
      <c r="X66" s="10"/>
      <c r="Y66" s="10"/>
    </row>
    <row r="67" spans="1:25" s="42" customFormat="1" ht="24.75" customHeight="1" x14ac:dyDescent="0.3">
      <c r="A67" s="27">
        <v>22013100</v>
      </c>
      <c r="B67" s="57" t="s">
        <v>84</v>
      </c>
      <c r="C67" s="62">
        <f t="shared" si="5"/>
        <v>6500</v>
      </c>
      <c r="D67" s="70">
        <v>6500</v>
      </c>
      <c r="E67" s="62">
        <v>0</v>
      </c>
      <c r="F67" s="62">
        <v>0</v>
      </c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10"/>
      <c r="S67" s="10"/>
      <c r="T67" s="10"/>
      <c r="U67" s="10"/>
      <c r="V67" s="10"/>
      <c r="W67" s="10"/>
      <c r="X67" s="10"/>
      <c r="Y67" s="10"/>
    </row>
    <row r="68" spans="1:25" s="42" customFormat="1" ht="83.25" customHeight="1" x14ac:dyDescent="0.3">
      <c r="A68" s="27">
        <v>22013200</v>
      </c>
      <c r="B68" s="57" t="s">
        <v>85</v>
      </c>
      <c r="C68" s="62">
        <f t="shared" si="5"/>
        <v>3301400</v>
      </c>
      <c r="D68" s="70">
        <v>3301400</v>
      </c>
      <c r="E68" s="62">
        <v>0</v>
      </c>
      <c r="F68" s="62">
        <v>0</v>
      </c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10"/>
      <c r="S68" s="10"/>
      <c r="T68" s="10"/>
      <c r="U68" s="10"/>
      <c r="V68" s="10"/>
      <c r="W68" s="10"/>
      <c r="X68" s="10"/>
      <c r="Y68" s="10"/>
    </row>
    <row r="69" spans="1:25" s="42" customFormat="1" ht="25.5" customHeight="1" x14ac:dyDescent="0.3">
      <c r="A69" s="27">
        <v>22013300</v>
      </c>
      <c r="B69" s="57" t="s">
        <v>54</v>
      </c>
      <c r="C69" s="62">
        <f t="shared" si="5"/>
        <v>1146200</v>
      </c>
      <c r="D69" s="70">
        <v>1146200</v>
      </c>
      <c r="E69" s="62">
        <v>0</v>
      </c>
      <c r="F69" s="62">
        <v>0</v>
      </c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10"/>
      <c r="S69" s="10"/>
      <c r="T69" s="10"/>
      <c r="U69" s="10"/>
      <c r="V69" s="10"/>
      <c r="W69" s="10"/>
      <c r="X69" s="10"/>
      <c r="Y69" s="10"/>
    </row>
    <row r="70" spans="1:25" s="42" customFormat="1" ht="66.75" customHeight="1" x14ac:dyDescent="0.3">
      <c r="A70" s="27">
        <v>22013400</v>
      </c>
      <c r="B70" s="57" t="s">
        <v>86</v>
      </c>
      <c r="C70" s="62">
        <f t="shared" si="5"/>
        <v>2962600</v>
      </c>
      <c r="D70" s="70">
        <v>2962600</v>
      </c>
      <c r="E70" s="62">
        <v>0</v>
      </c>
      <c r="F70" s="62">
        <v>0</v>
      </c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10"/>
      <c r="S70" s="10"/>
      <c r="T70" s="10"/>
      <c r="U70" s="10"/>
      <c r="V70" s="10"/>
      <c r="W70" s="10"/>
      <c r="X70" s="10"/>
      <c r="Y70" s="10"/>
    </row>
    <row r="71" spans="1:25" s="42" customFormat="1" ht="46.9" customHeight="1" x14ac:dyDescent="0.3">
      <c r="A71" s="23">
        <v>22080000</v>
      </c>
      <c r="B71" s="56" t="s">
        <v>87</v>
      </c>
      <c r="C71" s="64">
        <f t="shared" ref="C71:C86" si="6">D71+E71</f>
        <v>8771000</v>
      </c>
      <c r="D71" s="64">
        <f>D72</f>
        <v>8771000</v>
      </c>
      <c r="E71" s="64">
        <f>E72</f>
        <v>0</v>
      </c>
      <c r="F71" s="64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10"/>
      <c r="S71" s="10"/>
      <c r="T71" s="10"/>
      <c r="U71" s="10"/>
      <c r="V71" s="10"/>
      <c r="W71" s="10"/>
      <c r="X71" s="10"/>
      <c r="Y71" s="10"/>
    </row>
    <row r="72" spans="1:25" s="42" customFormat="1" ht="69" customHeight="1" x14ac:dyDescent="0.3">
      <c r="A72" s="27">
        <v>22080400</v>
      </c>
      <c r="B72" s="57" t="s">
        <v>59</v>
      </c>
      <c r="C72" s="62">
        <f t="shared" si="6"/>
        <v>8771000</v>
      </c>
      <c r="D72" s="62">
        <v>8771000</v>
      </c>
      <c r="E72" s="62">
        <v>0</v>
      </c>
      <c r="F72" s="62">
        <v>0</v>
      </c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10"/>
      <c r="S72" s="10"/>
      <c r="T72" s="10"/>
      <c r="U72" s="10"/>
      <c r="V72" s="10"/>
      <c r="W72" s="10"/>
      <c r="X72" s="10"/>
      <c r="Y72" s="10"/>
    </row>
    <row r="73" spans="1:25" s="42" customFormat="1" ht="24.75" customHeight="1" x14ac:dyDescent="0.3">
      <c r="A73" s="22">
        <v>24000000</v>
      </c>
      <c r="B73" s="55" t="s">
        <v>30</v>
      </c>
      <c r="C73" s="63">
        <f>C76+C74</f>
        <v>1137840</v>
      </c>
      <c r="D73" s="63">
        <f>D76+D74</f>
        <v>1000000</v>
      </c>
      <c r="E73" s="63">
        <f>E76+E74</f>
        <v>137840</v>
      </c>
      <c r="F73" s="63">
        <f>F76+F75</f>
        <v>0</v>
      </c>
      <c r="G73" s="43"/>
      <c r="H73" s="44"/>
      <c r="I73" s="44"/>
      <c r="J73" s="43"/>
      <c r="K73" s="43"/>
      <c r="L73" s="43"/>
      <c r="M73" s="43"/>
      <c r="N73" s="43"/>
      <c r="O73" s="43"/>
      <c r="P73" s="43"/>
      <c r="Q73" s="43"/>
      <c r="R73" s="10"/>
      <c r="S73" s="10"/>
      <c r="T73" s="10"/>
      <c r="U73" s="10"/>
      <c r="V73" s="10"/>
      <c r="W73" s="10"/>
      <c r="X73" s="10"/>
      <c r="Y73" s="10"/>
    </row>
    <row r="74" spans="1:25" s="42" customFormat="1" ht="24.75" customHeight="1" x14ac:dyDescent="0.3">
      <c r="A74" s="23">
        <v>24060000</v>
      </c>
      <c r="B74" s="56" t="s">
        <v>26</v>
      </c>
      <c r="C74" s="64">
        <f>C75</f>
        <v>1000000</v>
      </c>
      <c r="D74" s="64">
        <f>D75</f>
        <v>1000000</v>
      </c>
      <c r="E74" s="64">
        <f>E75</f>
        <v>0</v>
      </c>
      <c r="F74" s="64">
        <f>F75</f>
        <v>0</v>
      </c>
      <c r="G74" s="43"/>
      <c r="H74" s="44"/>
      <c r="I74" s="44"/>
      <c r="J74" s="43"/>
      <c r="K74" s="43"/>
      <c r="L74" s="43"/>
      <c r="M74" s="43"/>
      <c r="N74" s="43"/>
      <c r="O74" s="43"/>
      <c r="P74" s="43"/>
      <c r="Q74" s="43"/>
      <c r="R74" s="10"/>
      <c r="S74" s="10"/>
      <c r="T74" s="10"/>
      <c r="U74" s="10"/>
      <c r="V74" s="10"/>
      <c r="W74" s="10"/>
      <c r="X74" s="10"/>
      <c r="Y74" s="10"/>
    </row>
    <row r="75" spans="1:25" s="42" customFormat="1" ht="23.25" x14ac:dyDescent="0.3">
      <c r="A75" s="27">
        <v>24060300</v>
      </c>
      <c r="B75" s="57" t="s">
        <v>26</v>
      </c>
      <c r="C75" s="62">
        <f>D75+E75</f>
        <v>1000000</v>
      </c>
      <c r="D75" s="62">
        <v>1000000</v>
      </c>
      <c r="E75" s="62"/>
      <c r="F75" s="6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10"/>
      <c r="S75" s="10"/>
      <c r="T75" s="10"/>
      <c r="U75" s="10"/>
      <c r="V75" s="10"/>
      <c r="W75" s="10"/>
      <c r="X75" s="10"/>
      <c r="Y75" s="10"/>
    </row>
    <row r="76" spans="1:25" s="42" customFormat="1" ht="24.75" customHeight="1" x14ac:dyDescent="0.3">
      <c r="A76" s="23">
        <v>24110000</v>
      </c>
      <c r="B76" s="56" t="s">
        <v>31</v>
      </c>
      <c r="C76" s="64">
        <f t="shared" si="6"/>
        <v>137840</v>
      </c>
      <c r="D76" s="64">
        <f>D77</f>
        <v>0</v>
      </c>
      <c r="E76" s="64">
        <f>E77</f>
        <v>137840</v>
      </c>
      <c r="F76" s="6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10"/>
      <c r="S76" s="10"/>
      <c r="T76" s="10"/>
      <c r="U76" s="10"/>
      <c r="V76" s="10"/>
      <c r="W76" s="10"/>
      <c r="X76" s="10"/>
      <c r="Y76" s="10"/>
    </row>
    <row r="77" spans="1:25" s="42" customFormat="1" ht="88.15" customHeight="1" x14ac:dyDescent="0.3">
      <c r="A77" s="27">
        <v>24110900</v>
      </c>
      <c r="B77" s="57" t="s">
        <v>42</v>
      </c>
      <c r="C77" s="62">
        <f t="shared" si="6"/>
        <v>137840</v>
      </c>
      <c r="D77" s="62"/>
      <c r="E77" s="62">
        <v>137840</v>
      </c>
      <c r="F77" s="62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10"/>
      <c r="S77" s="10"/>
      <c r="T77" s="10"/>
      <c r="U77" s="10"/>
      <c r="V77" s="10"/>
      <c r="W77" s="10"/>
      <c r="X77" s="10"/>
      <c r="Y77" s="10"/>
    </row>
    <row r="78" spans="1:25" s="42" customFormat="1" ht="24.75" customHeight="1" x14ac:dyDescent="0.3">
      <c r="A78" s="22">
        <v>25000000</v>
      </c>
      <c r="B78" s="55" t="s">
        <v>32</v>
      </c>
      <c r="C78" s="63">
        <f t="shared" si="6"/>
        <v>393537486</v>
      </c>
      <c r="D78" s="63">
        <f>D79+D84</f>
        <v>0</v>
      </c>
      <c r="E78" s="63">
        <f>E79+E84</f>
        <v>393537486</v>
      </c>
      <c r="F78" s="63">
        <f>F79+F84</f>
        <v>0</v>
      </c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10"/>
      <c r="S78" s="10"/>
      <c r="T78" s="10"/>
      <c r="U78" s="10"/>
      <c r="V78" s="10"/>
      <c r="W78" s="10"/>
      <c r="X78" s="10"/>
      <c r="Y78" s="10"/>
    </row>
    <row r="79" spans="1:25" s="42" customFormat="1" ht="45.75" customHeight="1" x14ac:dyDescent="0.3">
      <c r="A79" s="23">
        <v>25010000</v>
      </c>
      <c r="B79" s="56" t="s">
        <v>53</v>
      </c>
      <c r="C79" s="64">
        <f t="shared" si="6"/>
        <v>278493491</v>
      </c>
      <c r="D79" s="64">
        <f>SUM(D80:D83)</f>
        <v>0</v>
      </c>
      <c r="E79" s="64">
        <f>SUM(E80:E83)</f>
        <v>278493491</v>
      </c>
      <c r="F79" s="6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10"/>
      <c r="S79" s="10"/>
      <c r="T79" s="10"/>
      <c r="U79" s="10"/>
      <c r="V79" s="10"/>
      <c r="W79" s="10"/>
      <c r="X79" s="10"/>
      <c r="Y79" s="10"/>
    </row>
    <row r="80" spans="1:25" s="42" customFormat="1" ht="45.75" customHeight="1" x14ac:dyDescent="0.3">
      <c r="A80" s="27">
        <v>25010100</v>
      </c>
      <c r="B80" s="57" t="s">
        <v>33</v>
      </c>
      <c r="C80" s="62">
        <f t="shared" si="6"/>
        <v>168040965</v>
      </c>
      <c r="D80" s="62"/>
      <c r="E80" s="62">
        <v>168040965</v>
      </c>
      <c r="F80" s="62"/>
      <c r="G80" s="43"/>
      <c r="H80" s="59"/>
      <c r="I80" s="43"/>
      <c r="J80" s="43"/>
      <c r="K80" s="43"/>
      <c r="L80" s="43"/>
      <c r="M80" s="43"/>
      <c r="N80" s="43"/>
      <c r="O80" s="43"/>
      <c r="P80" s="43"/>
      <c r="Q80" s="43"/>
      <c r="R80" s="10"/>
      <c r="S80" s="10"/>
      <c r="T80" s="10"/>
      <c r="U80" s="10"/>
      <c r="V80" s="10"/>
      <c r="W80" s="10"/>
      <c r="X80" s="10"/>
      <c r="Y80" s="10"/>
    </row>
    <row r="81" spans="1:25" s="42" customFormat="1" ht="45.75" customHeight="1" x14ac:dyDescent="0.3">
      <c r="A81" s="27">
        <v>25010200</v>
      </c>
      <c r="B81" s="57" t="s">
        <v>34</v>
      </c>
      <c r="C81" s="62">
        <f t="shared" si="6"/>
        <v>104875033</v>
      </c>
      <c r="D81" s="62"/>
      <c r="E81" s="62">
        <v>104875033</v>
      </c>
      <c r="F81" s="62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10"/>
      <c r="S81" s="10"/>
      <c r="T81" s="10"/>
      <c r="U81" s="10"/>
      <c r="V81" s="10"/>
      <c r="W81" s="10"/>
      <c r="X81" s="10"/>
      <c r="Y81" s="10"/>
    </row>
    <row r="82" spans="1:25" s="42" customFormat="1" ht="73.900000000000006" customHeight="1" x14ac:dyDescent="0.3">
      <c r="A82" s="27">
        <v>25010300</v>
      </c>
      <c r="B82" s="57" t="s">
        <v>92</v>
      </c>
      <c r="C82" s="62">
        <f t="shared" si="6"/>
        <v>5451208</v>
      </c>
      <c r="D82" s="62"/>
      <c r="E82" s="62">
        <v>5451208</v>
      </c>
      <c r="F82" s="62"/>
      <c r="G82" s="43"/>
      <c r="H82" s="59"/>
      <c r="I82" s="43"/>
      <c r="J82" s="43"/>
      <c r="K82" s="43"/>
      <c r="L82" s="43"/>
      <c r="M82" s="43"/>
      <c r="N82" s="43"/>
      <c r="O82" s="43"/>
      <c r="P82" s="43"/>
      <c r="Q82" s="43"/>
      <c r="R82" s="10"/>
      <c r="S82" s="10"/>
      <c r="T82" s="10"/>
      <c r="U82" s="10"/>
      <c r="V82" s="10"/>
      <c r="W82" s="10"/>
      <c r="X82" s="10"/>
      <c r="Y82" s="10"/>
    </row>
    <row r="83" spans="1:25" s="42" customFormat="1" ht="54" customHeight="1" x14ac:dyDescent="0.3">
      <c r="A83" s="27">
        <v>25010400</v>
      </c>
      <c r="B83" s="57" t="s">
        <v>35</v>
      </c>
      <c r="C83" s="62">
        <f t="shared" si="6"/>
        <v>126285</v>
      </c>
      <c r="D83" s="62"/>
      <c r="E83" s="62">
        <v>126285</v>
      </c>
      <c r="F83" s="62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10"/>
      <c r="S83" s="10"/>
      <c r="T83" s="10"/>
      <c r="U83" s="10"/>
      <c r="V83" s="10"/>
      <c r="W83" s="10"/>
      <c r="X83" s="10"/>
      <c r="Y83" s="10"/>
    </row>
    <row r="84" spans="1:25" s="42" customFormat="1" ht="24.75" customHeight="1" x14ac:dyDescent="0.3">
      <c r="A84" s="23">
        <v>25020000</v>
      </c>
      <c r="B84" s="56" t="s">
        <v>36</v>
      </c>
      <c r="C84" s="64">
        <f t="shared" si="6"/>
        <v>115043995</v>
      </c>
      <c r="D84" s="64">
        <f>SUM(D85:D86)</f>
        <v>0</v>
      </c>
      <c r="E84" s="64">
        <f>SUM(E85:E86)</f>
        <v>115043995</v>
      </c>
      <c r="F84" s="62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10"/>
      <c r="S84" s="10"/>
      <c r="T84" s="10"/>
      <c r="U84" s="10"/>
      <c r="V84" s="10"/>
      <c r="W84" s="10"/>
      <c r="X84" s="10"/>
      <c r="Y84" s="10"/>
    </row>
    <row r="85" spans="1:25" s="42" customFormat="1" ht="30" customHeight="1" x14ac:dyDescent="0.3">
      <c r="A85" s="27">
        <v>25020100</v>
      </c>
      <c r="B85" s="57" t="s">
        <v>37</v>
      </c>
      <c r="C85" s="62">
        <f t="shared" si="6"/>
        <v>40000</v>
      </c>
      <c r="D85" s="62"/>
      <c r="E85" s="62">
        <v>40000</v>
      </c>
      <c r="F85" s="62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10"/>
      <c r="S85" s="10"/>
      <c r="T85" s="10"/>
      <c r="U85" s="10"/>
      <c r="V85" s="10"/>
      <c r="W85" s="10"/>
      <c r="X85" s="10"/>
      <c r="Y85" s="10"/>
    </row>
    <row r="86" spans="1:25" s="42" customFormat="1" ht="153" customHeight="1" x14ac:dyDescent="0.3">
      <c r="A86" s="27">
        <v>25020200</v>
      </c>
      <c r="B86" s="57" t="s">
        <v>67</v>
      </c>
      <c r="C86" s="62">
        <f t="shared" si="6"/>
        <v>115003995</v>
      </c>
      <c r="D86" s="62"/>
      <c r="E86" s="62">
        <v>115003995</v>
      </c>
      <c r="F86" s="62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10"/>
      <c r="S86" s="10"/>
      <c r="T86" s="10"/>
      <c r="U86" s="10"/>
      <c r="V86" s="10"/>
      <c r="W86" s="10"/>
      <c r="X86" s="10"/>
      <c r="Y86" s="10"/>
    </row>
    <row r="87" spans="1:25" s="42" customFormat="1" ht="43.5" customHeight="1" x14ac:dyDescent="0.3">
      <c r="A87" s="22"/>
      <c r="B87" s="55" t="s">
        <v>51</v>
      </c>
      <c r="C87" s="63">
        <f>C12+C53</f>
        <v>10582078405</v>
      </c>
      <c r="D87" s="63">
        <f>D12+D53</f>
        <v>10019023079</v>
      </c>
      <c r="E87" s="63">
        <f>E12+E53</f>
        <v>563055326</v>
      </c>
      <c r="F87" s="63">
        <f>F12+F53</f>
        <v>0</v>
      </c>
      <c r="G87" s="43"/>
      <c r="H87" s="44"/>
      <c r="I87" s="43"/>
      <c r="J87" s="43"/>
      <c r="K87" s="43"/>
      <c r="L87" s="43"/>
      <c r="M87" s="43"/>
      <c r="N87" s="43"/>
      <c r="O87" s="43"/>
      <c r="P87" s="43"/>
      <c r="Q87" s="43"/>
      <c r="R87" s="10"/>
      <c r="S87" s="10"/>
      <c r="T87" s="10"/>
      <c r="U87" s="10"/>
      <c r="V87" s="10"/>
      <c r="W87" s="10"/>
      <c r="X87" s="10"/>
      <c r="Y87" s="10"/>
    </row>
    <row r="88" spans="1:25" s="42" customFormat="1" ht="24.75" customHeight="1" x14ac:dyDescent="0.3">
      <c r="A88" s="22">
        <v>40000000</v>
      </c>
      <c r="B88" s="55" t="s">
        <v>39</v>
      </c>
      <c r="C88" s="63">
        <f>C89</f>
        <v>1858672658</v>
      </c>
      <c r="D88" s="63">
        <f>D89</f>
        <v>1810325558</v>
      </c>
      <c r="E88" s="63">
        <f>E89</f>
        <v>48347100</v>
      </c>
      <c r="F88" s="63">
        <f>F89</f>
        <v>0</v>
      </c>
      <c r="G88" s="43"/>
      <c r="H88" s="44"/>
      <c r="I88" s="44"/>
      <c r="J88" s="44"/>
      <c r="K88" s="44"/>
      <c r="L88" s="43"/>
      <c r="M88" s="43"/>
      <c r="N88" s="43"/>
      <c r="O88" s="43"/>
      <c r="P88" s="43"/>
      <c r="Q88" s="43"/>
      <c r="R88" s="10"/>
      <c r="S88" s="10"/>
      <c r="T88" s="10"/>
      <c r="U88" s="10"/>
      <c r="V88" s="10"/>
      <c r="W88" s="10"/>
      <c r="X88" s="10"/>
      <c r="Y88" s="10"/>
    </row>
    <row r="89" spans="1:25" s="42" customFormat="1" ht="24.75" customHeight="1" x14ac:dyDescent="0.3">
      <c r="A89" s="22">
        <v>41000000</v>
      </c>
      <c r="B89" s="55" t="s">
        <v>40</v>
      </c>
      <c r="C89" s="63">
        <f>C93+C106+C90</f>
        <v>1858672658</v>
      </c>
      <c r="D89" s="63">
        <f>D93+D106+D90</f>
        <v>1810325558</v>
      </c>
      <c r="E89" s="63">
        <f>E93+E106+E90</f>
        <v>48347100</v>
      </c>
      <c r="F89" s="63">
        <f>F93+F106+F90</f>
        <v>0</v>
      </c>
      <c r="G89" s="43"/>
      <c r="H89" s="44"/>
      <c r="I89" s="44"/>
      <c r="J89" s="44"/>
      <c r="K89" s="44"/>
      <c r="L89" s="43"/>
      <c r="M89" s="43"/>
      <c r="N89" s="43"/>
      <c r="O89" s="43"/>
      <c r="P89" s="43"/>
      <c r="Q89" s="43"/>
      <c r="R89" s="10"/>
      <c r="S89" s="10"/>
      <c r="T89" s="10"/>
      <c r="U89" s="10"/>
      <c r="V89" s="10"/>
      <c r="W89" s="10"/>
      <c r="X89" s="10"/>
      <c r="Y89" s="10"/>
    </row>
    <row r="90" spans="1:25" s="42" customFormat="1" ht="30" customHeight="1" x14ac:dyDescent="0.3">
      <c r="A90" s="23">
        <v>41020000</v>
      </c>
      <c r="B90" s="56" t="s">
        <v>66</v>
      </c>
      <c r="C90" s="64">
        <f>C92+C91</f>
        <v>213595700</v>
      </c>
      <c r="D90" s="64">
        <f>D92+D91</f>
        <v>213595700</v>
      </c>
      <c r="E90" s="64">
        <f>E92+E91</f>
        <v>0</v>
      </c>
      <c r="F90" s="64">
        <f>F92+F91</f>
        <v>0</v>
      </c>
      <c r="G90" s="44"/>
      <c r="H90" s="44"/>
      <c r="I90" s="44"/>
      <c r="J90" s="44"/>
      <c r="K90" s="43"/>
      <c r="L90" s="43"/>
      <c r="M90" s="43"/>
      <c r="N90" s="43"/>
      <c r="O90" s="43"/>
      <c r="P90" s="43"/>
      <c r="Q90" s="43"/>
      <c r="R90" s="10"/>
      <c r="S90" s="10"/>
      <c r="T90" s="10"/>
      <c r="U90" s="10"/>
      <c r="V90" s="10"/>
      <c r="W90" s="10"/>
      <c r="X90" s="10"/>
      <c r="Y90" s="10"/>
    </row>
    <row r="91" spans="1:25" s="42" customFormat="1" ht="84.75" customHeight="1" x14ac:dyDescent="0.3">
      <c r="A91" s="27">
        <v>41020200</v>
      </c>
      <c r="B91" s="57" t="s">
        <v>103</v>
      </c>
      <c r="C91" s="62">
        <f>D91+E91</f>
        <v>186861500</v>
      </c>
      <c r="D91" s="62">
        <v>186861500</v>
      </c>
      <c r="E91" s="64"/>
      <c r="F91" s="64"/>
      <c r="G91" s="44"/>
      <c r="H91" s="44"/>
      <c r="I91" s="44"/>
      <c r="J91" s="44"/>
      <c r="K91" s="43"/>
      <c r="L91" s="43"/>
      <c r="M91" s="43"/>
      <c r="N91" s="43"/>
      <c r="O91" s="43"/>
      <c r="P91" s="43"/>
      <c r="Q91" s="43"/>
      <c r="R91" s="10"/>
      <c r="S91" s="10"/>
      <c r="T91" s="10"/>
      <c r="U91" s="10"/>
      <c r="V91" s="10"/>
      <c r="W91" s="10"/>
      <c r="X91" s="10"/>
      <c r="Y91" s="10"/>
    </row>
    <row r="92" spans="1:25" s="42" customFormat="1" ht="69" customHeight="1" x14ac:dyDescent="0.3">
      <c r="A92" s="27">
        <v>41020300</v>
      </c>
      <c r="B92" s="57" t="s">
        <v>102</v>
      </c>
      <c r="C92" s="62">
        <f>D92+E92</f>
        <v>26734200</v>
      </c>
      <c r="D92" s="70">
        <v>26734200</v>
      </c>
      <c r="E92" s="63"/>
      <c r="F92" s="63"/>
      <c r="G92" s="44"/>
      <c r="H92" s="44"/>
      <c r="I92" s="44"/>
      <c r="J92" s="44"/>
      <c r="K92" s="44"/>
      <c r="L92" s="43"/>
      <c r="M92" s="43"/>
      <c r="N92" s="43"/>
      <c r="O92" s="43"/>
      <c r="P92" s="43"/>
      <c r="Q92" s="43"/>
      <c r="R92" s="10"/>
      <c r="S92" s="10"/>
      <c r="T92" s="10"/>
      <c r="U92" s="10"/>
      <c r="V92" s="10"/>
      <c r="W92" s="10"/>
      <c r="X92" s="10"/>
      <c r="Y92" s="10"/>
    </row>
    <row r="93" spans="1:25" s="41" customFormat="1" ht="32.25" customHeight="1" x14ac:dyDescent="0.3">
      <c r="A93" s="23">
        <v>41030000</v>
      </c>
      <c r="B93" s="72" t="s">
        <v>41</v>
      </c>
      <c r="C93" s="64">
        <f>C97+C101+C100+C94+C104+C105+C102+C98+C96+C95+C103+C99</f>
        <v>1341468506</v>
      </c>
      <c r="D93" s="64">
        <f>D97+D101+D100+D94+D104+D105+D102+D98+D96+D95+D103+D99</f>
        <v>1293121406</v>
      </c>
      <c r="E93" s="64">
        <f>E97+E101+E100+E94+E104+E105+E102+E98+E96+E95+E103+E99</f>
        <v>48347100</v>
      </c>
      <c r="F93" s="64">
        <f>F97+F101+F100+F94+F104+F105+F102+F98+F96+F95+F103+F99</f>
        <v>0</v>
      </c>
      <c r="R93" s="42"/>
      <c r="S93" s="42"/>
      <c r="T93" s="42"/>
      <c r="U93" s="42"/>
      <c r="V93" s="42"/>
      <c r="W93" s="42"/>
      <c r="X93" s="42"/>
      <c r="Y93" s="42"/>
    </row>
    <row r="94" spans="1:25" s="42" customFormat="1" ht="65.25" customHeight="1" x14ac:dyDescent="0.3">
      <c r="A94" s="27">
        <v>41031100</v>
      </c>
      <c r="B94" s="57" t="s">
        <v>105</v>
      </c>
      <c r="C94" s="64">
        <f t="shared" ref="C94:C105" si="7">D94+E94</f>
        <v>10470200</v>
      </c>
      <c r="D94" s="64">
        <v>10470200</v>
      </c>
      <c r="E94" s="64"/>
      <c r="F94" s="64"/>
      <c r="G94" s="44"/>
      <c r="H94" s="44"/>
      <c r="I94" s="44"/>
      <c r="J94" s="44"/>
      <c r="K94" s="43"/>
      <c r="L94" s="43"/>
      <c r="M94" s="43"/>
      <c r="N94" s="43"/>
      <c r="O94" s="43"/>
      <c r="P94" s="43"/>
      <c r="Q94" s="43"/>
      <c r="R94" s="10"/>
      <c r="S94" s="10"/>
      <c r="T94" s="10"/>
      <c r="U94" s="10"/>
      <c r="V94" s="10"/>
      <c r="W94" s="10"/>
      <c r="X94" s="10"/>
      <c r="Y94" s="10"/>
    </row>
    <row r="95" spans="1:25" s="42" customFormat="1" ht="92.25" customHeight="1" x14ac:dyDescent="0.3">
      <c r="A95" s="27">
        <v>41031900</v>
      </c>
      <c r="B95" s="57" t="s">
        <v>113</v>
      </c>
      <c r="C95" s="64">
        <f>D95+E95</f>
        <v>142455000</v>
      </c>
      <c r="D95" s="64">
        <v>142455000</v>
      </c>
      <c r="E95" s="64"/>
      <c r="F95" s="64"/>
      <c r="G95" s="44"/>
      <c r="H95" s="44"/>
      <c r="I95" s="44"/>
      <c r="J95" s="44"/>
      <c r="K95" s="43"/>
      <c r="L95" s="43"/>
      <c r="M95" s="43"/>
      <c r="N95" s="43"/>
      <c r="O95" s="43"/>
      <c r="P95" s="43"/>
      <c r="Q95" s="43"/>
      <c r="R95" s="10"/>
      <c r="S95" s="10"/>
      <c r="T95" s="10"/>
      <c r="U95" s="10"/>
      <c r="V95" s="10"/>
      <c r="W95" s="10"/>
      <c r="X95" s="10"/>
      <c r="Y95" s="10"/>
    </row>
    <row r="96" spans="1:25" s="42" customFormat="1" ht="111" customHeight="1" x14ac:dyDescent="0.3">
      <c r="A96" s="27">
        <v>41032300</v>
      </c>
      <c r="B96" s="57" t="s">
        <v>112</v>
      </c>
      <c r="C96" s="64">
        <f>D96+E96</f>
        <v>115517996</v>
      </c>
      <c r="D96" s="64">
        <v>115517996</v>
      </c>
      <c r="E96" s="64"/>
      <c r="F96" s="64"/>
      <c r="G96" s="44"/>
      <c r="H96" s="44"/>
      <c r="I96" s="44"/>
      <c r="J96" s="44"/>
      <c r="K96" s="43"/>
      <c r="L96" s="43"/>
      <c r="M96" s="43"/>
      <c r="N96" s="43"/>
      <c r="O96" s="43"/>
      <c r="P96" s="43"/>
      <c r="Q96" s="43"/>
      <c r="R96" s="10"/>
      <c r="S96" s="10"/>
      <c r="T96" s="10"/>
      <c r="U96" s="10"/>
      <c r="V96" s="10"/>
      <c r="W96" s="10"/>
      <c r="X96" s="10"/>
      <c r="Y96" s="10"/>
    </row>
    <row r="97" spans="1:25" s="41" customFormat="1" ht="82.5" customHeight="1" x14ac:dyDescent="0.3">
      <c r="A97" s="27">
        <v>41033000</v>
      </c>
      <c r="B97" s="60" t="s">
        <v>93</v>
      </c>
      <c r="C97" s="62">
        <f t="shared" si="7"/>
        <v>115961700</v>
      </c>
      <c r="D97" s="70">
        <v>115961700</v>
      </c>
      <c r="E97" s="62"/>
      <c r="F97" s="62">
        <v>0</v>
      </c>
      <c r="R97" s="42"/>
      <c r="S97" s="42"/>
      <c r="T97" s="42"/>
      <c r="U97" s="42"/>
      <c r="V97" s="42"/>
      <c r="W97" s="42"/>
      <c r="X97" s="42"/>
      <c r="Y97" s="42"/>
    </row>
    <row r="98" spans="1:25" s="42" customFormat="1" ht="60.75" x14ac:dyDescent="0.3">
      <c r="A98" s="27">
        <v>41033100</v>
      </c>
      <c r="B98" s="57" t="s">
        <v>109</v>
      </c>
      <c r="C98" s="62">
        <f>D98+E98</f>
        <v>46000000</v>
      </c>
      <c r="D98" s="62"/>
      <c r="E98" s="62">
        <f>46000000</f>
        <v>46000000</v>
      </c>
      <c r="F98" s="62"/>
      <c r="G98" s="44"/>
      <c r="H98" s="44"/>
      <c r="I98" s="44"/>
      <c r="J98" s="44"/>
      <c r="K98" s="44"/>
      <c r="L98" s="43"/>
      <c r="M98" s="43"/>
      <c r="N98" s="43"/>
      <c r="O98" s="43"/>
      <c r="P98" s="43"/>
      <c r="Q98" s="43"/>
      <c r="R98" s="10"/>
      <c r="S98" s="10"/>
      <c r="T98" s="10"/>
      <c r="U98" s="10"/>
      <c r="V98" s="10"/>
      <c r="W98" s="10"/>
      <c r="X98" s="10"/>
      <c r="Y98" s="10"/>
    </row>
    <row r="99" spans="1:25" s="41" customFormat="1" ht="147.75" customHeight="1" x14ac:dyDescent="0.3">
      <c r="A99" s="27">
        <v>41033600</v>
      </c>
      <c r="B99" s="60" t="s">
        <v>117</v>
      </c>
      <c r="C99" s="62">
        <f t="shared" si="7"/>
        <v>19800000</v>
      </c>
      <c r="D99" s="62">
        <v>19800000</v>
      </c>
      <c r="E99" s="62"/>
      <c r="F99" s="62"/>
      <c r="R99" s="42"/>
      <c r="S99" s="42"/>
      <c r="T99" s="42"/>
      <c r="U99" s="42"/>
      <c r="V99" s="42"/>
      <c r="W99" s="42"/>
      <c r="X99" s="42"/>
      <c r="Y99" s="42"/>
    </row>
    <row r="100" spans="1:25" s="41" customFormat="1" ht="50.25" customHeight="1" x14ac:dyDescent="0.3">
      <c r="A100" s="27">
        <v>41033900</v>
      </c>
      <c r="B100" s="60" t="s">
        <v>104</v>
      </c>
      <c r="C100" s="62">
        <f t="shared" si="7"/>
        <v>732099800</v>
      </c>
      <c r="D100" s="62">
        <v>730606500</v>
      </c>
      <c r="E100" s="62">
        <v>1493300</v>
      </c>
      <c r="F100" s="62"/>
      <c r="R100" s="42"/>
      <c r="S100" s="42"/>
      <c r="T100" s="42"/>
      <c r="U100" s="42"/>
      <c r="V100" s="42"/>
      <c r="W100" s="42"/>
      <c r="X100" s="42"/>
      <c r="Y100" s="42"/>
    </row>
    <row r="101" spans="1:25" s="41" customFormat="1" ht="146.25" customHeight="1" x14ac:dyDescent="0.3">
      <c r="A101" s="27">
        <v>41034400</v>
      </c>
      <c r="B101" s="57" t="s">
        <v>55</v>
      </c>
      <c r="C101" s="62">
        <f t="shared" si="7"/>
        <v>9574500</v>
      </c>
      <c r="D101" s="70">
        <v>9574500</v>
      </c>
      <c r="E101" s="62"/>
      <c r="F101" s="62"/>
      <c r="R101" s="42"/>
      <c r="S101" s="42"/>
      <c r="T101" s="42"/>
      <c r="U101" s="42"/>
      <c r="V101" s="42"/>
      <c r="W101" s="42"/>
      <c r="X101" s="42"/>
      <c r="Y101" s="42"/>
    </row>
    <row r="102" spans="1:25" s="41" customFormat="1" ht="127.5" customHeight="1" x14ac:dyDescent="0.3">
      <c r="A102" s="27">
        <v>41035800</v>
      </c>
      <c r="B102" s="60" t="s">
        <v>108</v>
      </c>
      <c r="C102" s="62">
        <f>D102+E102</f>
        <v>63091810</v>
      </c>
      <c r="D102" s="62">
        <v>63091810</v>
      </c>
      <c r="E102" s="62"/>
      <c r="F102" s="62"/>
      <c r="R102" s="42"/>
      <c r="S102" s="42"/>
      <c r="T102" s="42"/>
      <c r="U102" s="42"/>
      <c r="V102" s="42"/>
      <c r="W102" s="42"/>
      <c r="X102" s="42"/>
      <c r="Y102" s="42"/>
    </row>
    <row r="103" spans="1:25" s="41" customFormat="1" ht="105" customHeight="1" x14ac:dyDescent="0.3">
      <c r="A103" s="27">
        <v>41036000</v>
      </c>
      <c r="B103" s="57" t="s">
        <v>114</v>
      </c>
      <c r="C103" s="62">
        <f>D103+E103</f>
        <v>43056200</v>
      </c>
      <c r="D103" s="70">
        <v>43056200</v>
      </c>
      <c r="E103" s="62"/>
      <c r="F103" s="62"/>
      <c r="R103" s="42"/>
      <c r="S103" s="42"/>
      <c r="T103" s="42"/>
      <c r="U103" s="42"/>
      <c r="V103" s="42"/>
      <c r="W103" s="42"/>
      <c r="X103" s="42"/>
      <c r="Y103" s="42"/>
    </row>
    <row r="104" spans="1:25" s="41" customFormat="1" ht="70.5" customHeight="1" x14ac:dyDescent="0.3">
      <c r="A104" s="27">
        <v>41036300</v>
      </c>
      <c r="B104" s="57" t="s">
        <v>106</v>
      </c>
      <c r="C104" s="62">
        <f t="shared" si="7"/>
        <v>42587500</v>
      </c>
      <c r="D104" s="70">
        <v>42587500</v>
      </c>
      <c r="E104" s="62"/>
      <c r="F104" s="62"/>
      <c r="R104" s="42"/>
      <c r="S104" s="42"/>
      <c r="T104" s="42"/>
      <c r="U104" s="42"/>
      <c r="V104" s="42"/>
      <c r="W104" s="42"/>
      <c r="X104" s="42"/>
      <c r="Y104" s="42"/>
    </row>
    <row r="105" spans="1:25" s="41" customFormat="1" ht="99" customHeight="1" x14ac:dyDescent="0.3">
      <c r="A105" s="27">
        <v>41037400</v>
      </c>
      <c r="B105" s="57" t="s">
        <v>107</v>
      </c>
      <c r="C105" s="62">
        <f t="shared" si="7"/>
        <v>853800</v>
      </c>
      <c r="D105" s="70"/>
      <c r="E105" s="70">
        <f>544800+309000</f>
        <v>853800</v>
      </c>
      <c r="F105" s="62"/>
      <c r="R105" s="42"/>
      <c r="S105" s="42"/>
      <c r="T105" s="42"/>
      <c r="U105" s="42"/>
      <c r="V105" s="42"/>
      <c r="W105" s="42"/>
      <c r="X105" s="42"/>
      <c r="Y105" s="42"/>
    </row>
    <row r="106" spans="1:25" s="41" customFormat="1" ht="32.25" customHeight="1" x14ac:dyDescent="0.3">
      <c r="A106" s="23">
        <v>41050000</v>
      </c>
      <c r="B106" s="72" t="s">
        <v>65</v>
      </c>
      <c r="C106" s="64">
        <f>C107</f>
        <v>303608452</v>
      </c>
      <c r="D106" s="65">
        <f>D107</f>
        <v>303608452</v>
      </c>
      <c r="E106" s="64">
        <f>E107</f>
        <v>0</v>
      </c>
      <c r="F106" s="64">
        <f>F107</f>
        <v>0</v>
      </c>
      <c r="R106" s="42"/>
      <c r="S106" s="42"/>
      <c r="T106" s="42"/>
      <c r="U106" s="42"/>
      <c r="V106" s="42"/>
      <c r="W106" s="42"/>
      <c r="X106" s="42"/>
      <c r="Y106" s="42"/>
    </row>
    <row r="107" spans="1:25" s="41" customFormat="1" ht="50.25" customHeight="1" x14ac:dyDescent="0.3">
      <c r="A107" s="27">
        <v>41053900</v>
      </c>
      <c r="B107" s="60" t="s">
        <v>63</v>
      </c>
      <c r="C107" s="62">
        <f>C109+C112+C110+C113+C114+C115+C111+C116+C117</f>
        <v>303608452</v>
      </c>
      <c r="D107" s="62">
        <f>D109+D112+D110+D113+D114+D115+D111+D116+D117</f>
        <v>303608452</v>
      </c>
      <c r="E107" s="62">
        <f>E109+E112+E110+E113+E114+E115+E111+E116+E117</f>
        <v>0</v>
      </c>
      <c r="F107" s="62">
        <f>F109+F112+F110+F113+F114+F115+F111+F116+F117</f>
        <v>0</v>
      </c>
      <c r="R107" s="42"/>
      <c r="S107" s="42"/>
      <c r="T107" s="42"/>
      <c r="U107" s="42"/>
      <c r="V107" s="42"/>
      <c r="W107" s="42"/>
      <c r="X107" s="42"/>
      <c r="Y107" s="42"/>
    </row>
    <row r="108" spans="1:25" s="42" customFormat="1" ht="24.75" customHeight="1" x14ac:dyDescent="0.3">
      <c r="A108" s="40"/>
      <c r="B108" s="57" t="s">
        <v>64</v>
      </c>
      <c r="C108" s="62"/>
      <c r="D108" s="70"/>
      <c r="E108" s="62"/>
      <c r="F108" s="62"/>
      <c r="G108" s="44"/>
      <c r="H108" s="44"/>
      <c r="I108" s="41"/>
      <c r="J108" s="41"/>
      <c r="K108" s="41"/>
      <c r="L108" s="41"/>
      <c r="M108" s="41"/>
      <c r="N108" s="41"/>
      <c r="O108" s="41"/>
      <c r="P108" s="41"/>
      <c r="Q108" s="41"/>
    </row>
    <row r="109" spans="1:25" s="42" customFormat="1" ht="45" customHeight="1" x14ac:dyDescent="0.3">
      <c r="A109" s="40"/>
      <c r="B109" s="57" t="s">
        <v>75</v>
      </c>
      <c r="C109" s="62">
        <f t="shared" ref="C109:C116" si="8">D109+E109</f>
        <v>9000000</v>
      </c>
      <c r="D109" s="70">
        <v>9000000</v>
      </c>
      <c r="E109" s="62"/>
      <c r="F109" s="62"/>
      <c r="G109" s="44"/>
      <c r="H109" s="44"/>
      <c r="I109" s="41"/>
      <c r="J109" s="41"/>
      <c r="K109" s="41"/>
      <c r="L109" s="41"/>
      <c r="M109" s="41"/>
      <c r="N109" s="41"/>
      <c r="O109" s="41"/>
      <c r="P109" s="41"/>
      <c r="Q109" s="41"/>
    </row>
    <row r="110" spans="1:25" s="42" customFormat="1" ht="46.5" customHeight="1" x14ac:dyDescent="0.3">
      <c r="A110" s="40"/>
      <c r="B110" s="57" t="s">
        <v>100</v>
      </c>
      <c r="C110" s="62">
        <f t="shared" si="8"/>
        <v>1394000</v>
      </c>
      <c r="D110" s="62">
        <v>1394000</v>
      </c>
      <c r="E110" s="62"/>
      <c r="F110" s="62"/>
      <c r="G110" s="44"/>
      <c r="H110" s="44"/>
      <c r="I110" s="41"/>
      <c r="J110" s="41"/>
      <c r="K110" s="41"/>
      <c r="L110" s="41"/>
      <c r="M110" s="41"/>
      <c r="N110" s="41"/>
      <c r="O110" s="41"/>
      <c r="P110" s="41"/>
      <c r="Q110" s="41"/>
    </row>
    <row r="111" spans="1:25" s="42" customFormat="1" ht="89.25" customHeight="1" x14ac:dyDescent="0.3">
      <c r="A111" s="71"/>
      <c r="B111" s="57" t="s">
        <v>115</v>
      </c>
      <c r="C111" s="62">
        <f t="shared" si="8"/>
        <v>65232</v>
      </c>
      <c r="D111" s="62">
        <v>65232</v>
      </c>
      <c r="E111" s="62"/>
      <c r="F111" s="62"/>
      <c r="G111" s="44"/>
      <c r="H111" s="44"/>
      <c r="I111" s="44"/>
      <c r="J111" s="44"/>
      <c r="K111" s="44"/>
      <c r="L111" s="43"/>
      <c r="M111" s="43"/>
      <c r="N111" s="43"/>
      <c r="O111" s="43"/>
      <c r="P111" s="43"/>
      <c r="Q111" s="43"/>
      <c r="R111" s="10"/>
      <c r="S111" s="10"/>
      <c r="T111" s="10"/>
      <c r="U111" s="10"/>
      <c r="V111" s="10"/>
      <c r="W111" s="10"/>
      <c r="X111" s="10"/>
      <c r="Y111" s="10"/>
    </row>
    <row r="112" spans="1:25" s="42" customFormat="1" ht="92.25" customHeight="1" x14ac:dyDescent="0.3">
      <c r="A112" s="27"/>
      <c r="B112" s="57" t="s">
        <v>74</v>
      </c>
      <c r="C112" s="62">
        <f t="shared" si="8"/>
        <v>5606200</v>
      </c>
      <c r="D112" s="62">
        <v>5606200</v>
      </c>
      <c r="E112" s="62"/>
      <c r="F112" s="62"/>
      <c r="G112" s="44"/>
      <c r="H112" s="44"/>
      <c r="I112" s="44"/>
      <c r="J112" s="44"/>
      <c r="K112" s="41"/>
      <c r="L112" s="41"/>
      <c r="M112" s="41"/>
      <c r="N112" s="41"/>
      <c r="O112" s="41"/>
      <c r="P112" s="41"/>
      <c r="Q112" s="41"/>
    </row>
    <row r="113" spans="1:25" s="42" customFormat="1" ht="89.25" customHeight="1" x14ac:dyDescent="0.3">
      <c r="A113" s="71"/>
      <c r="B113" s="57" t="s">
        <v>101</v>
      </c>
      <c r="C113" s="62">
        <f t="shared" si="8"/>
        <v>285263200</v>
      </c>
      <c r="D113" s="62">
        <v>285263200</v>
      </c>
      <c r="E113" s="62"/>
      <c r="F113" s="62"/>
      <c r="G113" s="44"/>
      <c r="H113" s="44"/>
      <c r="I113" s="44"/>
      <c r="J113" s="44"/>
      <c r="K113" s="44"/>
      <c r="L113" s="43"/>
      <c r="M113" s="43"/>
      <c r="N113" s="43"/>
      <c r="O113" s="43"/>
      <c r="P113" s="43"/>
      <c r="Q113" s="43"/>
      <c r="R113" s="10"/>
      <c r="S113" s="10"/>
      <c r="T113" s="10"/>
      <c r="U113" s="10"/>
      <c r="V113" s="10"/>
      <c r="W113" s="10"/>
      <c r="X113" s="10"/>
      <c r="Y113" s="10"/>
    </row>
    <row r="114" spans="1:25" s="42" customFormat="1" ht="86.25" customHeight="1" x14ac:dyDescent="0.3">
      <c r="A114" s="27"/>
      <c r="B114" s="57" t="s">
        <v>110</v>
      </c>
      <c r="C114" s="62">
        <f t="shared" si="8"/>
        <v>900000</v>
      </c>
      <c r="D114" s="62">
        <v>900000</v>
      </c>
      <c r="E114" s="61"/>
      <c r="F114" s="62"/>
    </row>
    <row r="115" spans="1:25" s="42" customFormat="1" ht="48.75" customHeight="1" x14ac:dyDescent="0.3">
      <c r="A115" s="27"/>
      <c r="B115" s="57" t="s">
        <v>111</v>
      </c>
      <c r="C115" s="61">
        <f t="shared" si="8"/>
        <v>1000000</v>
      </c>
      <c r="D115" s="61">
        <v>1000000</v>
      </c>
      <c r="E115" s="61"/>
      <c r="F115" s="62"/>
      <c r="G115" s="44"/>
      <c r="H115" s="44"/>
      <c r="I115" s="44"/>
      <c r="J115" s="44"/>
      <c r="K115" s="41"/>
      <c r="L115" s="41"/>
      <c r="M115" s="41"/>
      <c r="N115" s="41"/>
      <c r="O115" s="41"/>
      <c r="P115" s="41"/>
      <c r="Q115" s="41"/>
    </row>
    <row r="116" spans="1:25" s="42" customFormat="1" ht="46.5" customHeight="1" x14ac:dyDescent="0.3">
      <c r="A116" s="71"/>
      <c r="B116" s="57" t="s">
        <v>116</v>
      </c>
      <c r="C116" s="62">
        <f t="shared" si="8"/>
        <v>210000</v>
      </c>
      <c r="D116" s="62">
        <v>210000</v>
      </c>
      <c r="E116" s="62"/>
      <c r="F116" s="62"/>
      <c r="G116" s="44"/>
      <c r="H116" s="44"/>
      <c r="I116" s="44"/>
      <c r="J116" s="44"/>
      <c r="K116" s="44"/>
      <c r="L116" s="43"/>
      <c r="M116" s="43"/>
      <c r="N116" s="43"/>
      <c r="O116" s="43"/>
      <c r="P116" s="43"/>
      <c r="Q116" s="43"/>
      <c r="R116" s="10"/>
      <c r="S116" s="10"/>
      <c r="T116" s="10"/>
      <c r="U116" s="10"/>
      <c r="V116" s="10"/>
      <c r="W116" s="10"/>
      <c r="X116" s="10"/>
      <c r="Y116" s="10"/>
    </row>
    <row r="117" spans="1:25" s="42" customFormat="1" ht="50.25" customHeight="1" x14ac:dyDescent="0.3">
      <c r="A117" s="27"/>
      <c r="B117" s="57" t="s">
        <v>118</v>
      </c>
      <c r="C117" s="62">
        <f>D117+E117</f>
        <v>169820</v>
      </c>
      <c r="D117" s="62">
        <v>169820</v>
      </c>
      <c r="E117" s="62"/>
      <c r="F117" s="62"/>
    </row>
    <row r="118" spans="1:25" s="42" customFormat="1" ht="31.5" customHeight="1" x14ac:dyDescent="0.3">
      <c r="A118" s="38" t="s">
        <v>60</v>
      </c>
      <c r="B118" s="55" t="s">
        <v>38</v>
      </c>
      <c r="C118" s="66">
        <f>C87+C88</f>
        <v>12440751063</v>
      </c>
      <c r="D118" s="66">
        <f>D87+D88</f>
        <v>11829348637</v>
      </c>
      <c r="E118" s="66">
        <f>E87+E88</f>
        <v>611402426</v>
      </c>
      <c r="F118" s="66">
        <f>F87+F88</f>
        <v>0</v>
      </c>
      <c r="G118" s="48"/>
      <c r="H118" s="48"/>
      <c r="I118" s="48"/>
      <c r="J118" s="41"/>
      <c r="K118" s="41"/>
      <c r="L118" s="41"/>
      <c r="M118" s="41"/>
      <c r="N118" s="41"/>
      <c r="O118" s="41"/>
      <c r="P118" s="41"/>
      <c r="Q118" s="41"/>
    </row>
    <row r="119" spans="1:25" ht="69" customHeight="1" x14ac:dyDescent="0.3">
      <c r="A119" s="15"/>
      <c r="B119" s="54"/>
      <c r="C119" s="16"/>
      <c r="D119" s="16"/>
      <c r="E119" s="16"/>
      <c r="F119" s="16"/>
      <c r="G119" s="33"/>
    </row>
    <row r="120" spans="1:25" ht="39" customHeight="1" x14ac:dyDescent="0.3">
      <c r="A120" s="74" t="s">
        <v>119</v>
      </c>
      <c r="B120" s="74"/>
      <c r="C120" s="74"/>
      <c r="D120" s="73"/>
      <c r="E120" s="75" t="s">
        <v>120</v>
      </c>
      <c r="F120" s="75"/>
      <c r="G120" s="1"/>
      <c r="R120" s="29"/>
    </row>
    <row r="121" spans="1:25" ht="19.5" customHeight="1" x14ac:dyDescent="0.3">
      <c r="A121" s="8"/>
      <c r="B121" s="8"/>
      <c r="C121" s="7"/>
      <c r="D121" s="7"/>
      <c r="E121" s="7"/>
      <c r="F121" s="7"/>
    </row>
    <row r="122" spans="1:25" x14ac:dyDescent="0.3">
      <c r="A122" s="6"/>
      <c r="B122" s="10"/>
      <c r="C122" s="17"/>
      <c r="D122" s="17"/>
      <c r="E122" s="17"/>
      <c r="F122" s="17"/>
    </row>
    <row r="123" spans="1:25" s="29" customFormat="1" ht="45.75" customHeight="1" x14ac:dyDescent="0.3">
      <c r="A123" s="67"/>
      <c r="B123" s="6"/>
      <c r="C123" s="68"/>
      <c r="D123" s="68"/>
      <c r="E123" s="68"/>
      <c r="F123" s="68"/>
      <c r="G123" s="68"/>
    </row>
    <row r="124" spans="1:25" s="29" customFormat="1" x14ac:dyDescent="0.3">
      <c r="A124" s="67"/>
      <c r="B124" s="67"/>
      <c r="C124" s="69"/>
      <c r="D124" s="69"/>
      <c r="E124" s="69"/>
      <c r="F124" s="69"/>
    </row>
    <row r="125" spans="1:25" s="29" customFormat="1" x14ac:dyDescent="0.3">
      <c r="A125" s="67"/>
      <c r="B125" s="67"/>
      <c r="C125" s="69"/>
      <c r="D125" s="69"/>
      <c r="E125" s="69"/>
      <c r="F125" s="69"/>
    </row>
    <row r="126" spans="1:25" s="29" customFormat="1" x14ac:dyDescent="0.3">
      <c r="A126" s="67"/>
      <c r="B126" s="67"/>
      <c r="C126" s="69"/>
      <c r="D126" s="69"/>
      <c r="E126" s="69"/>
      <c r="F126" s="69"/>
    </row>
    <row r="127" spans="1:25" s="29" customFormat="1" x14ac:dyDescent="0.3">
      <c r="A127" s="67"/>
      <c r="B127" s="67"/>
      <c r="C127" s="69"/>
      <c r="D127" s="69"/>
      <c r="E127" s="69"/>
      <c r="F127" s="69"/>
    </row>
    <row r="128" spans="1:25" s="29" customFormat="1" x14ac:dyDescent="0.3">
      <c r="A128" s="67"/>
    </row>
    <row r="129" spans="1:25" s="29" customFormat="1" x14ac:dyDescent="0.3">
      <c r="A129" s="6"/>
      <c r="B129" s="6"/>
      <c r="C129" s="9"/>
      <c r="D129" s="39"/>
      <c r="E129" s="9"/>
      <c r="F129" s="9"/>
      <c r="R129" s="1"/>
      <c r="S129" s="1"/>
      <c r="T129" s="1"/>
      <c r="U129" s="1"/>
      <c r="V129" s="1"/>
      <c r="W129" s="1"/>
      <c r="X129" s="1"/>
      <c r="Y129" s="1"/>
    </row>
    <row r="130" spans="1:25" s="29" customFormat="1" x14ac:dyDescent="0.3">
      <c r="A130" s="6"/>
      <c r="B130" s="6"/>
      <c r="C130" s="9"/>
      <c r="D130" s="9"/>
      <c r="E130" s="9"/>
      <c r="F130" s="9"/>
      <c r="R130" s="1"/>
      <c r="S130" s="1"/>
      <c r="T130" s="1"/>
      <c r="U130" s="1"/>
      <c r="V130" s="1"/>
      <c r="W130" s="1"/>
      <c r="X130" s="1"/>
      <c r="Y130" s="1"/>
    </row>
    <row r="131" spans="1:25" s="29" customFormat="1" x14ac:dyDescent="0.3">
      <c r="A131" s="6"/>
      <c r="B131" s="6"/>
      <c r="C131" s="9"/>
      <c r="D131" s="9"/>
      <c r="E131" s="9"/>
      <c r="F131" s="9"/>
      <c r="R131" s="1"/>
      <c r="S131" s="1"/>
      <c r="T131" s="1"/>
      <c r="U131" s="1"/>
      <c r="V131" s="1"/>
      <c r="W131" s="1"/>
      <c r="X131" s="1"/>
      <c r="Y131" s="1"/>
    </row>
    <row r="132" spans="1:25" s="29" customFormat="1" ht="66.75" customHeight="1" x14ac:dyDescent="0.3">
      <c r="A132" s="6"/>
      <c r="B132" s="6"/>
      <c r="C132" s="9"/>
      <c r="D132" s="9"/>
      <c r="E132" s="9"/>
      <c r="F132" s="9"/>
      <c r="R132" s="1"/>
      <c r="S132" s="1"/>
      <c r="T132" s="1"/>
      <c r="U132" s="1"/>
      <c r="V132" s="1"/>
      <c r="W132" s="1"/>
      <c r="X132" s="1"/>
      <c r="Y132" s="1"/>
    </row>
    <row r="133" spans="1:25" s="29" customFormat="1" ht="31.5" customHeight="1" x14ac:dyDescent="0.3">
      <c r="A133" s="6"/>
      <c r="B133" s="6"/>
      <c r="C133" s="9"/>
      <c r="D133" s="9"/>
      <c r="E133" s="9"/>
      <c r="F133" s="9"/>
      <c r="R133" s="1"/>
      <c r="S133" s="1"/>
      <c r="T133" s="1"/>
      <c r="U133" s="1"/>
      <c r="V133" s="1"/>
      <c r="W133" s="1"/>
      <c r="X133" s="1"/>
      <c r="Y133" s="1"/>
    </row>
    <row r="134" spans="1:25" s="29" customFormat="1" x14ac:dyDescent="0.3">
      <c r="A134" s="6"/>
      <c r="B134" s="6"/>
      <c r="C134" s="9"/>
      <c r="D134" s="9"/>
      <c r="E134" s="9"/>
      <c r="F134" s="9"/>
      <c r="R134" s="1"/>
      <c r="S134" s="1"/>
      <c r="T134" s="1"/>
      <c r="U134" s="1"/>
      <c r="V134" s="1"/>
      <c r="W134" s="1"/>
      <c r="X134" s="1"/>
      <c r="Y134" s="1"/>
    </row>
    <row r="135" spans="1:25" s="29" customFormat="1" x14ac:dyDescent="0.3">
      <c r="A135" s="6"/>
      <c r="B135" s="6"/>
      <c r="C135" s="9"/>
      <c r="D135" s="9"/>
      <c r="E135" s="9"/>
      <c r="F135" s="9"/>
      <c r="G135" s="32"/>
      <c r="H135" s="32"/>
      <c r="I135" s="32"/>
      <c r="R135" s="1"/>
      <c r="S135" s="1"/>
      <c r="T135" s="1"/>
      <c r="U135" s="1"/>
      <c r="V135" s="1"/>
      <c r="W135" s="1"/>
      <c r="X135" s="1"/>
      <c r="Y135" s="1"/>
    </row>
    <row r="136" spans="1:25" s="29" customFormat="1" ht="40.5" customHeight="1" x14ac:dyDescent="0.3">
      <c r="A136" s="6"/>
      <c r="B136" s="6"/>
      <c r="C136" s="9"/>
      <c r="D136" s="9"/>
      <c r="E136" s="9"/>
      <c r="F136" s="9"/>
      <c r="R136" s="1"/>
      <c r="S136" s="1"/>
      <c r="T136" s="1"/>
      <c r="U136" s="1"/>
      <c r="V136" s="1"/>
      <c r="W136" s="1"/>
      <c r="X136" s="1"/>
      <c r="Y136" s="1"/>
    </row>
    <row r="137" spans="1:25" s="29" customFormat="1" x14ac:dyDescent="0.3">
      <c r="A137" s="6"/>
      <c r="B137" s="6"/>
      <c r="C137" s="9"/>
      <c r="D137" s="9"/>
      <c r="E137" s="9"/>
      <c r="F137" s="9"/>
      <c r="R137" s="1"/>
      <c r="S137" s="1"/>
      <c r="T137" s="1"/>
      <c r="U137" s="1"/>
      <c r="V137" s="1"/>
      <c r="W137" s="1"/>
      <c r="X137" s="1"/>
      <c r="Y137" s="1"/>
    </row>
    <row r="138" spans="1:25" s="29" customFormat="1" x14ac:dyDescent="0.3">
      <c r="A138" s="6"/>
      <c r="B138" s="6"/>
      <c r="C138" s="9"/>
      <c r="D138" s="9"/>
      <c r="E138" s="9"/>
      <c r="F138" s="9"/>
      <c r="R138" s="1"/>
      <c r="S138" s="1"/>
      <c r="T138" s="1"/>
      <c r="U138" s="1"/>
      <c r="V138" s="1"/>
      <c r="W138" s="1"/>
      <c r="X138" s="1"/>
      <c r="Y138" s="1"/>
    </row>
    <row r="139" spans="1:25" x14ac:dyDescent="0.3">
      <c r="A139" s="6"/>
      <c r="C139" s="9"/>
      <c r="D139" s="9"/>
      <c r="E139" s="9"/>
      <c r="F139" s="9"/>
    </row>
    <row r="140" spans="1:25" ht="44.25" customHeight="1" x14ac:dyDescent="0.3">
      <c r="A140" s="6"/>
      <c r="C140" s="9"/>
      <c r="D140" s="9"/>
      <c r="E140" s="9"/>
      <c r="F140" s="9"/>
    </row>
    <row r="141" spans="1:25" ht="27.75" customHeight="1" x14ac:dyDescent="0.3">
      <c r="A141" s="6"/>
      <c r="C141" s="9"/>
      <c r="D141" s="9"/>
      <c r="E141" s="9"/>
      <c r="F141" s="9"/>
    </row>
    <row r="142" spans="1:25" ht="63.75" customHeight="1" x14ac:dyDescent="0.3">
      <c r="A142" s="6"/>
      <c r="C142" s="9"/>
      <c r="D142" s="9"/>
      <c r="E142" s="9"/>
      <c r="F142" s="9"/>
    </row>
    <row r="143" spans="1:25" x14ac:dyDescent="0.3">
      <c r="A143" s="6"/>
      <c r="C143" s="9"/>
      <c r="D143" s="9"/>
      <c r="E143" s="9"/>
      <c r="F143" s="9"/>
    </row>
    <row r="144" spans="1:25" x14ac:dyDescent="0.3">
      <c r="A144" s="6"/>
      <c r="C144" s="9"/>
      <c r="D144" s="9"/>
      <c r="E144" s="9"/>
      <c r="F144" s="9"/>
    </row>
    <row r="145" spans="1:17" x14ac:dyDescent="0.3">
      <c r="A145" s="6"/>
      <c r="C145" s="9"/>
      <c r="D145" s="9"/>
      <c r="E145" s="9"/>
      <c r="F145" s="9"/>
    </row>
    <row r="146" spans="1:17" x14ac:dyDescent="0.3">
      <c r="A146" s="6"/>
      <c r="C146" s="9"/>
      <c r="D146" s="9"/>
      <c r="E146" s="9"/>
      <c r="F146" s="9"/>
    </row>
    <row r="147" spans="1:17" x14ac:dyDescent="0.3">
      <c r="A147" s="6"/>
      <c r="C147" s="9"/>
      <c r="D147" s="9"/>
      <c r="E147" s="9"/>
      <c r="F147" s="9"/>
    </row>
    <row r="148" spans="1:17" x14ac:dyDescent="0.3">
      <c r="A148" s="6"/>
      <c r="C148" s="9"/>
      <c r="D148" s="9"/>
      <c r="E148" s="9"/>
      <c r="F148" s="9"/>
    </row>
    <row r="149" spans="1:17" x14ac:dyDescent="0.3">
      <c r="A149" s="6"/>
      <c r="C149" s="9"/>
      <c r="D149" s="9"/>
      <c r="E149" s="9"/>
      <c r="F149" s="9"/>
    </row>
    <row r="150" spans="1:17" x14ac:dyDescent="0.3">
      <c r="A150" s="6"/>
      <c r="C150" s="9"/>
      <c r="D150" s="9"/>
      <c r="E150" s="9"/>
      <c r="F150" s="9"/>
    </row>
    <row r="151" spans="1:17" x14ac:dyDescent="0.3">
      <c r="A151" s="6"/>
      <c r="C151" s="9"/>
      <c r="D151" s="9"/>
      <c r="E151" s="9"/>
      <c r="F151" s="9"/>
    </row>
    <row r="152" spans="1:17" s="11" customFormat="1" ht="21" customHeight="1" x14ac:dyDescent="0.3">
      <c r="A152" s="6"/>
      <c r="B152" s="6"/>
      <c r="C152" s="9"/>
      <c r="D152" s="9"/>
      <c r="E152" s="9"/>
      <c r="F152" s="9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</row>
    <row r="153" spans="1:17" s="11" customFormat="1" ht="21" customHeight="1" x14ac:dyDescent="0.3">
      <c r="A153" s="6"/>
      <c r="B153" s="6"/>
      <c r="C153" s="9"/>
      <c r="D153" s="9"/>
      <c r="E153" s="9"/>
      <c r="F153" s="9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</row>
    <row r="154" spans="1:17" s="11" customFormat="1" ht="21" customHeight="1" x14ac:dyDescent="0.3">
      <c r="A154" s="6"/>
      <c r="B154" s="6"/>
      <c r="C154" s="9"/>
      <c r="D154" s="9"/>
      <c r="E154" s="9"/>
      <c r="F154" s="9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</row>
    <row r="155" spans="1:17" s="12" customFormat="1" ht="23.25" customHeight="1" x14ac:dyDescent="0.2">
      <c r="A155" s="6"/>
      <c r="B155" s="6"/>
      <c r="C155" s="9"/>
      <c r="D155" s="9"/>
      <c r="E155" s="9"/>
      <c r="F155" s="9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</row>
    <row r="156" spans="1:17" ht="19.5" customHeight="1" x14ac:dyDescent="0.3">
      <c r="A156" s="6"/>
      <c r="C156" s="9"/>
      <c r="D156" s="9"/>
      <c r="E156" s="9"/>
      <c r="F156" s="9"/>
    </row>
    <row r="157" spans="1:17" ht="19.5" customHeight="1" x14ac:dyDescent="0.3">
      <c r="A157" s="6"/>
      <c r="C157" s="9"/>
      <c r="D157" s="9"/>
      <c r="E157" s="9"/>
      <c r="F157" s="9"/>
    </row>
    <row r="158" spans="1:17" ht="19.5" customHeight="1" x14ac:dyDescent="0.3">
      <c r="A158" s="6"/>
      <c r="C158" s="9"/>
      <c r="D158" s="9"/>
      <c r="E158" s="9"/>
      <c r="F158" s="9"/>
    </row>
    <row r="159" spans="1:17" ht="19.5" customHeight="1" x14ac:dyDescent="0.3"/>
    <row r="160" spans="1:17" ht="19.5" customHeight="1" x14ac:dyDescent="0.3">
      <c r="B160" s="49"/>
      <c r="D160" s="13"/>
      <c r="E160" s="13"/>
      <c r="F160" s="1"/>
    </row>
    <row r="161" spans="3:6" ht="19.5" customHeight="1" x14ac:dyDescent="0.3">
      <c r="F161" s="1"/>
    </row>
    <row r="162" spans="3:6" ht="19.5" customHeight="1" x14ac:dyDescent="0.3">
      <c r="F162" s="1"/>
    </row>
    <row r="163" spans="3:6" ht="19.5" customHeight="1" x14ac:dyDescent="0.3">
      <c r="F163" s="1"/>
    </row>
    <row r="164" spans="3:6" ht="19.5" customHeight="1" x14ac:dyDescent="0.3">
      <c r="F164" s="1"/>
    </row>
    <row r="165" spans="3:6" ht="19.5" customHeight="1" x14ac:dyDescent="0.3">
      <c r="F165" s="1"/>
    </row>
    <row r="166" spans="3:6" ht="19.5" customHeight="1" x14ac:dyDescent="0.3">
      <c r="F166" s="1"/>
    </row>
    <row r="167" spans="3:6" ht="19.5" customHeight="1" x14ac:dyDescent="0.3">
      <c r="F167" s="1"/>
    </row>
    <row r="168" spans="3:6" ht="19.5" customHeight="1" x14ac:dyDescent="0.3">
      <c r="F168" s="1"/>
    </row>
    <row r="169" spans="3:6" ht="19.5" customHeight="1" x14ac:dyDescent="0.3">
      <c r="F169" s="1"/>
    </row>
    <row r="170" spans="3:6" ht="19.5" customHeight="1" x14ac:dyDescent="0.3">
      <c r="F170" s="1"/>
    </row>
    <row r="171" spans="3:6" ht="19.5" customHeight="1" x14ac:dyDescent="0.3">
      <c r="F171" s="1"/>
    </row>
    <row r="172" spans="3:6" ht="19.5" customHeight="1" x14ac:dyDescent="0.3">
      <c r="F172" s="1"/>
    </row>
    <row r="173" spans="3:6" ht="19.5" customHeight="1" x14ac:dyDescent="0.3">
      <c r="F173" s="1"/>
    </row>
    <row r="174" spans="3:6" ht="19.5" customHeight="1" x14ac:dyDescent="0.3">
      <c r="F174" s="1"/>
    </row>
    <row r="175" spans="3:6" ht="19.5" customHeight="1" x14ac:dyDescent="0.3">
      <c r="F175" s="1"/>
    </row>
    <row r="176" spans="3:6" ht="19.5" customHeight="1" x14ac:dyDescent="0.3">
      <c r="C176" s="1"/>
      <c r="D176" s="1"/>
      <c r="E176" s="1"/>
      <c r="F176" s="1"/>
    </row>
    <row r="177" spans="3:6" ht="19.5" customHeight="1" x14ac:dyDescent="0.3">
      <c r="C177" s="1"/>
      <c r="D177" s="1"/>
      <c r="E177" s="1"/>
      <c r="F177" s="1"/>
    </row>
    <row r="178" spans="3:6" ht="19.5" customHeight="1" x14ac:dyDescent="0.3">
      <c r="C178" s="1"/>
      <c r="D178" s="1"/>
      <c r="E178" s="1"/>
      <c r="F178" s="1"/>
    </row>
    <row r="179" spans="3:6" ht="19.5" customHeight="1" x14ac:dyDescent="0.3">
      <c r="C179" s="1"/>
      <c r="D179" s="1"/>
      <c r="E179" s="1"/>
      <c r="F179" s="1"/>
    </row>
    <row r="181" spans="3:6" ht="19.5" customHeight="1" x14ac:dyDescent="0.3">
      <c r="C181" s="1"/>
      <c r="D181" s="1"/>
      <c r="E181" s="1"/>
      <c r="F181" s="1"/>
    </row>
    <row r="182" spans="3:6" ht="19.5" customHeight="1" x14ac:dyDescent="0.3">
      <c r="C182" s="1"/>
      <c r="D182" s="1"/>
      <c r="E182" s="1"/>
      <c r="F182" s="1"/>
    </row>
    <row r="183" spans="3:6" ht="19.5" customHeight="1" x14ac:dyDescent="0.3">
      <c r="C183" s="1"/>
      <c r="D183" s="1"/>
      <c r="E183" s="1"/>
      <c r="F183" s="1"/>
    </row>
    <row r="184" spans="3:6" ht="19.5" customHeight="1" x14ac:dyDescent="0.3">
      <c r="C184" s="1"/>
      <c r="D184" s="1"/>
      <c r="E184" s="1"/>
      <c r="F184" s="1"/>
    </row>
    <row r="185" spans="3:6" ht="19.5" customHeight="1" x14ac:dyDescent="0.3">
      <c r="C185" s="1"/>
      <c r="D185" s="1"/>
      <c r="E185" s="1"/>
      <c r="F185" s="1"/>
    </row>
    <row r="186" spans="3:6" ht="19.5" customHeight="1" x14ac:dyDescent="0.3">
      <c r="C186" s="1"/>
      <c r="D186" s="1"/>
      <c r="E186" s="1"/>
      <c r="F186" s="1"/>
    </row>
    <row r="187" spans="3:6" ht="19.5" customHeight="1" x14ac:dyDescent="0.3">
      <c r="C187" s="1"/>
      <c r="D187" s="1"/>
      <c r="E187" s="1"/>
      <c r="F187" s="1"/>
    </row>
    <row r="188" spans="3:6" ht="19.5" customHeight="1" x14ac:dyDescent="0.3">
      <c r="C188" s="1"/>
      <c r="D188" s="1"/>
      <c r="E188" s="1"/>
      <c r="F188" s="1"/>
    </row>
    <row r="189" spans="3:6" ht="19.5" customHeight="1" x14ac:dyDescent="0.3">
      <c r="C189" s="1"/>
      <c r="D189" s="1"/>
      <c r="E189" s="1"/>
      <c r="F189" s="1"/>
    </row>
    <row r="190" spans="3:6" ht="19.5" customHeight="1" x14ac:dyDescent="0.3">
      <c r="C190" s="1"/>
      <c r="D190" s="1"/>
      <c r="E190" s="1"/>
      <c r="F190" s="1"/>
    </row>
    <row r="191" spans="3:6" ht="19.5" customHeight="1" x14ac:dyDescent="0.3">
      <c r="C191" s="1"/>
      <c r="D191" s="1"/>
      <c r="E191" s="1"/>
      <c r="F191" s="1"/>
    </row>
    <row r="192" spans="3:6" ht="19.5" customHeight="1" x14ac:dyDescent="0.3">
      <c r="C192" s="1"/>
      <c r="D192" s="1"/>
      <c r="E192" s="1"/>
      <c r="F192" s="1"/>
    </row>
    <row r="193" spans="3:6" ht="19.5" customHeight="1" x14ac:dyDescent="0.3">
      <c r="C193" s="1"/>
      <c r="D193" s="1"/>
      <c r="E193" s="1"/>
      <c r="F193" s="1"/>
    </row>
    <row r="194" spans="3:6" ht="19.5" customHeight="1" x14ac:dyDescent="0.3">
      <c r="C194" s="1"/>
      <c r="D194" s="1"/>
      <c r="E194" s="1"/>
      <c r="F194" s="1"/>
    </row>
    <row r="195" spans="3:6" ht="19.5" customHeight="1" x14ac:dyDescent="0.3">
      <c r="C195" s="1"/>
      <c r="D195" s="1"/>
      <c r="E195" s="1"/>
      <c r="F195" s="1"/>
    </row>
    <row r="196" spans="3:6" ht="19.5" customHeight="1" x14ac:dyDescent="0.3">
      <c r="C196" s="1"/>
      <c r="D196" s="1"/>
      <c r="E196" s="1"/>
      <c r="F196" s="1"/>
    </row>
    <row r="197" spans="3:6" ht="19.5" customHeight="1" x14ac:dyDescent="0.3">
      <c r="C197" s="1"/>
      <c r="D197" s="1"/>
      <c r="E197" s="1"/>
      <c r="F197" s="1"/>
    </row>
    <row r="198" spans="3:6" ht="19.5" customHeight="1" x14ac:dyDescent="0.3">
      <c r="C198" s="1"/>
      <c r="D198" s="1"/>
      <c r="E198" s="1"/>
      <c r="F198" s="1"/>
    </row>
    <row r="199" spans="3:6" ht="19.5" customHeight="1" x14ac:dyDescent="0.3">
      <c r="C199" s="1"/>
      <c r="D199" s="1"/>
      <c r="E199" s="1"/>
      <c r="F199" s="1"/>
    </row>
    <row r="200" spans="3:6" ht="19.5" customHeight="1" x14ac:dyDescent="0.3">
      <c r="C200" s="1"/>
      <c r="D200" s="1"/>
      <c r="E200" s="1"/>
      <c r="F200" s="1"/>
    </row>
    <row r="201" spans="3:6" ht="19.5" customHeight="1" x14ac:dyDescent="0.3">
      <c r="C201" s="1"/>
      <c r="D201" s="1"/>
      <c r="E201" s="1"/>
      <c r="F201" s="1"/>
    </row>
    <row r="202" spans="3:6" ht="19.5" customHeight="1" x14ac:dyDescent="0.3">
      <c r="C202" s="1"/>
      <c r="D202" s="1"/>
      <c r="E202" s="1"/>
      <c r="F202" s="1"/>
    </row>
    <row r="203" spans="3:6" ht="19.5" customHeight="1" x14ac:dyDescent="0.3">
      <c r="C203" s="1"/>
      <c r="D203" s="1"/>
      <c r="E203" s="1"/>
      <c r="F203" s="1"/>
    </row>
    <row r="204" spans="3:6" ht="19.5" customHeight="1" x14ac:dyDescent="0.3">
      <c r="C204" s="1"/>
      <c r="D204" s="1"/>
      <c r="E204" s="1"/>
      <c r="F204" s="1"/>
    </row>
    <row r="209" spans="3:6" ht="59.25" customHeight="1" x14ac:dyDescent="0.3">
      <c r="C209" s="1"/>
      <c r="D209" s="1"/>
      <c r="E209" s="1"/>
      <c r="F209" s="1"/>
    </row>
    <row r="214" spans="3:6" ht="229.5" customHeight="1" x14ac:dyDescent="0.3">
      <c r="C214" s="1"/>
      <c r="D214" s="1"/>
      <c r="E214" s="1"/>
      <c r="F214" s="1"/>
    </row>
    <row r="223" spans="3:6" ht="20.25" customHeight="1" x14ac:dyDescent="0.3">
      <c r="C223" s="1"/>
      <c r="D223" s="1"/>
      <c r="E223" s="1"/>
      <c r="F223" s="1"/>
    </row>
    <row r="224" spans="3:6" ht="229.5" customHeight="1" x14ac:dyDescent="0.3">
      <c r="C224" s="1"/>
      <c r="D224" s="1"/>
      <c r="E224" s="1"/>
      <c r="F224" s="1"/>
    </row>
    <row r="225" spans="3:6" ht="229.5" customHeight="1" x14ac:dyDescent="0.3">
      <c r="C225" s="1"/>
      <c r="D225" s="1"/>
      <c r="E225" s="1"/>
      <c r="F225" s="1"/>
    </row>
    <row r="226" spans="3:6" ht="19.5" customHeight="1" x14ac:dyDescent="0.3">
      <c r="C226" s="1"/>
      <c r="D226" s="1"/>
      <c r="E226" s="1"/>
      <c r="F226" s="1"/>
    </row>
    <row r="227" spans="3:6" ht="19.5" customHeight="1" x14ac:dyDescent="0.3">
      <c r="C227" s="1"/>
      <c r="D227" s="1"/>
      <c r="E227" s="1"/>
      <c r="F227" s="1"/>
    </row>
    <row r="228" spans="3:6" ht="19.5" customHeight="1" x14ac:dyDescent="0.3">
      <c r="C228" s="1"/>
      <c r="D228" s="1"/>
      <c r="E228" s="1"/>
      <c r="F228" s="1"/>
    </row>
    <row r="229" spans="3:6" ht="19.5" customHeight="1" x14ac:dyDescent="0.3">
      <c r="C229" s="1"/>
      <c r="D229" s="1"/>
      <c r="E229" s="1"/>
      <c r="F229" s="1"/>
    </row>
    <row r="230" spans="3:6" ht="19.5" customHeight="1" x14ac:dyDescent="0.3">
      <c r="C230" s="1"/>
      <c r="D230" s="1"/>
      <c r="E230" s="1"/>
      <c r="F230" s="1"/>
    </row>
    <row r="231" spans="3:6" ht="19.5" customHeight="1" x14ac:dyDescent="0.3">
      <c r="C231" s="1"/>
      <c r="D231" s="1"/>
      <c r="E231" s="1"/>
      <c r="F231" s="1"/>
    </row>
    <row r="232" spans="3:6" ht="19.5" customHeight="1" x14ac:dyDescent="0.3">
      <c r="C232" s="1"/>
      <c r="D232" s="1"/>
      <c r="E232" s="1"/>
      <c r="F232" s="1"/>
    </row>
    <row r="233" spans="3:6" ht="19.5" customHeight="1" x14ac:dyDescent="0.3">
      <c r="C233" s="1"/>
      <c r="D233" s="1"/>
      <c r="E233" s="1"/>
      <c r="F233" s="1"/>
    </row>
    <row r="234" spans="3:6" ht="19.5" customHeight="1" x14ac:dyDescent="0.3">
      <c r="C234" s="1"/>
      <c r="D234" s="1"/>
      <c r="E234" s="1"/>
      <c r="F234" s="1"/>
    </row>
    <row r="235" spans="3:6" ht="19.5" customHeight="1" x14ac:dyDescent="0.3">
      <c r="C235" s="1"/>
      <c r="D235" s="1"/>
      <c r="E235" s="1"/>
      <c r="F235" s="1"/>
    </row>
    <row r="236" spans="3:6" ht="19.5" customHeight="1" x14ac:dyDescent="0.3">
      <c r="C236" s="1"/>
      <c r="D236" s="1"/>
      <c r="E236" s="1"/>
      <c r="F236" s="1"/>
    </row>
    <row r="237" spans="3:6" ht="19.5" customHeight="1" x14ac:dyDescent="0.3">
      <c r="C237" s="1"/>
      <c r="D237" s="1"/>
      <c r="E237" s="1"/>
      <c r="F237" s="1"/>
    </row>
    <row r="238" spans="3:6" ht="19.5" customHeight="1" x14ac:dyDescent="0.3">
      <c r="C238" s="1"/>
      <c r="D238" s="1"/>
      <c r="E238" s="1"/>
      <c r="F238" s="1"/>
    </row>
    <row r="239" spans="3:6" ht="19.5" customHeight="1" x14ac:dyDescent="0.3">
      <c r="C239" s="1"/>
      <c r="D239" s="1"/>
      <c r="E239" s="1"/>
      <c r="F239" s="1"/>
    </row>
    <row r="240" spans="3:6" ht="19.5" customHeight="1" x14ac:dyDescent="0.3">
      <c r="C240" s="1"/>
      <c r="D240" s="1"/>
      <c r="E240" s="1"/>
      <c r="F240" s="1"/>
    </row>
    <row r="241" spans="3:6" ht="19.5" customHeight="1" x14ac:dyDescent="0.3">
      <c r="C241" s="1"/>
      <c r="D241" s="1"/>
      <c r="E241" s="1"/>
      <c r="F241" s="1"/>
    </row>
    <row r="242" spans="3:6" ht="19.5" customHeight="1" x14ac:dyDescent="0.3">
      <c r="C242" s="1"/>
      <c r="D242" s="1"/>
      <c r="E242" s="1"/>
      <c r="F242" s="1"/>
    </row>
    <row r="243" spans="3:6" ht="19.5" customHeight="1" x14ac:dyDescent="0.3">
      <c r="C243" s="1"/>
      <c r="D243" s="1"/>
      <c r="E243" s="1"/>
      <c r="F243" s="1"/>
    </row>
    <row r="244" spans="3:6" ht="19.5" customHeight="1" x14ac:dyDescent="0.3">
      <c r="C244" s="1"/>
      <c r="D244" s="1"/>
      <c r="E244" s="1"/>
      <c r="F244" s="1"/>
    </row>
    <row r="245" spans="3:6" ht="19.5" customHeight="1" x14ac:dyDescent="0.3">
      <c r="C245" s="1"/>
      <c r="D245" s="1"/>
      <c r="E245" s="1"/>
      <c r="F245" s="1"/>
    </row>
    <row r="246" spans="3:6" ht="19.5" customHeight="1" x14ac:dyDescent="0.3">
      <c r="C246" s="1"/>
      <c r="D246" s="1"/>
      <c r="E246" s="1"/>
      <c r="F246" s="1"/>
    </row>
    <row r="247" spans="3:6" ht="19.5" customHeight="1" x14ac:dyDescent="0.3">
      <c r="C247" s="1"/>
      <c r="D247" s="1"/>
      <c r="E247" s="1"/>
      <c r="F247" s="1"/>
    </row>
    <row r="248" spans="3:6" ht="19.5" customHeight="1" x14ac:dyDescent="0.3">
      <c r="C248" s="1"/>
      <c r="D248" s="1"/>
      <c r="E248" s="1"/>
      <c r="F248" s="1"/>
    </row>
    <row r="249" spans="3:6" ht="19.5" customHeight="1" x14ac:dyDescent="0.3">
      <c r="C249" s="1"/>
      <c r="D249" s="1"/>
      <c r="E249" s="1"/>
      <c r="F249" s="1"/>
    </row>
    <row r="250" spans="3:6" ht="39.75" customHeight="1" x14ac:dyDescent="0.3">
      <c r="C250" s="1"/>
      <c r="D250" s="1"/>
      <c r="E250" s="1"/>
      <c r="F250" s="1"/>
    </row>
    <row r="251" spans="3:6" ht="19.5" customHeight="1" x14ac:dyDescent="0.3">
      <c r="C251" s="1"/>
      <c r="D251" s="1"/>
      <c r="E251" s="1"/>
      <c r="F251" s="1"/>
    </row>
    <row r="252" spans="3:6" ht="19.5" customHeight="1" x14ac:dyDescent="0.3">
      <c r="C252" s="1"/>
      <c r="D252" s="1"/>
      <c r="E252" s="1"/>
      <c r="F252" s="1"/>
    </row>
    <row r="253" spans="3:6" ht="19.5" customHeight="1" x14ac:dyDescent="0.3">
      <c r="C253" s="1"/>
      <c r="D253" s="1"/>
      <c r="E253" s="1"/>
      <c r="F253" s="1"/>
    </row>
    <row r="254" spans="3:6" ht="19.5" customHeight="1" x14ac:dyDescent="0.3">
      <c r="C254" s="1"/>
      <c r="D254" s="1"/>
      <c r="E254" s="1"/>
      <c r="F254" s="1"/>
    </row>
    <row r="255" spans="3:6" ht="19.5" customHeight="1" x14ac:dyDescent="0.3">
      <c r="C255" s="1"/>
      <c r="D255" s="1"/>
      <c r="E255" s="1"/>
      <c r="F255" s="1"/>
    </row>
    <row r="256" spans="3:6" ht="19.5" customHeight="1" x14ac:dyDescent="0.3">
      <c r="C256" s="1"/>
      <c r="D256" s="1"/>
      <c r="E256" s="1"/>
      <c r="F256" s="1"/>
    </row>
    <row r="257" spans="3:6" ht="19.5" customHeight="1" x14ac:dyDescent="0.3">
      <c r="C257" s="1"/>
      <c r="D257" s="1"/>
      <c r="E257" s="1"/>
      <c r="F257" s="1"/>
    </row>
    <row r="258" spans="3:6" ht="19.5" customHeight="1" x14ac:dyDescent="0.3">
      <c r="C258" s="1"/>
      <c r="D258" s="1"/>
      <c r="E258" s="1"/>
      <c r="F258" s="1"/>
    </row>
    <row r="259" spans="3:6" ht="19.5" customHeight="1" x14ac:dyDescent="0.3">
      <c r="C259" s="1"/>
      <c r="D259" s="1"/>
      <c r="E259" s="1"/>
      <c r="F259" s="1"/>
    </row>
    <row r="260" spans="3:6" ht="19.5" customHeight="1" x14ac:dyDescent="0.3">
      <c r="C260" s="1"/>
      <c r="D260" s="1"/>
      <c r="E260" s="1"/>
      <c r="F260" s="1"/>
    </row>
    <row r="261" spans="3:6" ht="19.5" customHeight="1" x14ac:dyDescent="0.3">
      <c r="C261" s="1"/>
      <c r="D261" s="1"/>
      <c r="E261" s="1"/>
      <c r="F261" s="1"/>
    </row>
    <row r="262" spans="3:6" ht="19.5" customHeight="1" x14ac:dyDescent="0.3">
      <c r="C262" s="1"/>
      <c r="D262" s="1"/>
      <c r="E262" s="1"/>
      <c r="F262" s="1"/>
    </row>
    <row r="263" spans="3:6" ht="19.5" customHeight="1" x14ac:dyDescent="0.3">
      <c r="C263" s="1"/>
      <c r="D263" s="1"/>
      <c r="E263" s="1"/>
      <c r="F263" s="1"/>
    </row>
    <row r="264" spans="3:6" ht="19.5" customHeight="1" x14ac:dyDescent="0.3">
      <c r="C264" s="1"/>
      <c r="D264" s="1"/>
      <c r="E264" s="1"/>
      <c r="F264" s="1"/>
    </row>
    <row r="265" spans="3:6" ht="19.5" customHeight="1" x14ac:dyDescent="0.3">
      <c r="C265" s="1"/>
      <c r="D265" s="1"/>
      <c r="E265" s="1"/>
      <c r="F265" s="1"/>
    </row>
    <row r="266" spans="3:6" ht="19.5" customHeight="1" x14ac:dyDescent="0.3">
      <c r="C266" s="1"/>
      <c r="D266" s="1"/>
      <c r="E266" s="1"/>
      <c r="F266" s="1"/>
    </row>
    <row r="267" spans="3:6" ht="19.5" customHeight="1" x14ac:dyDescent="0.3">
      <c r="C267" s="1"/>
      <c r="D267" s="1"/>
      <c r="E267" s="1"/>
      <c r="F267" s="1"/>
    </row>
    <row r="268" spans="3:6" ht="19.5" customHeight="1" x14ac:dyDescent="0.3">
      <c r="C268" s="1"/>
      <c r="D268" s="1"/>
      <c r="E268" s="1"/>
      <c r="F268" s="1"/>
    </row>
    <row r="269" spans="3:6" ht="19.5" customHeight="1" x14ac:dyDescent="0.3">
      <c r="C269" s="1"/>
      <c r="D269" s="1"/>
      <c r="E269" s="1"/>
      <c r="F269" s="1"/>
    </row>
    <row r="270" spans="3:6" ht="19.5" customHeight="1" x14ac:dyDescent="0.3">
      <c r="C270" s="1"/>
      <c r="D270" s="1"/>
      <c r="E270" s="1"/>
      <c r="F270" s="1"/>
    </row>
    <row r="271" spans="3:6" ht="19.5" customHeight="1" x14ac:dyDescent="0.3">
      <c r="C271" s="1"/>
      <c r="D271" s="1"/>
      <c r="E271" s="1"/>
      <c r="F271" s="1"/>
    </row>
    <row r="272" spans="3:6" ht="19.5" customHeight="1" x14ac:dyDescent="0.3">
      <c r="C272" s="1"/>
      <c r="D272" s="1"/>
      <c r="E272" s="1"/>
      <c r="F272" s="1"/>
    </row>
    <row r="273" spans="3:6" ht="19.5" customHeight="1" x14ac:dyDescent="0.3">
      <c r="C273" s="1"/>
      <c r="D273" s="1"/>
      <c r="E273" s="1"/>
      <c r="F273" s="1"/>
    </row>
    <row r="274" spans="3:6" ht="19.5" customHeight="1" x14ac:dyDescent="0.3">
      <c r="C274" s="1"/>
      <c r="D274" s="1"/>
      <c r="E274" s="1"/>
      <c r="F274" s="1"/>
    </row>
    <row r="275" spans="3:6" ht="39.75" customHeight="1" x14ac:dyDescent="0.3">
      <c r="C275" s="1"/>
      <c r="D275" s="1"/>
      <c r="E275" s="1"/>
      <c r="F275" s="1"/>
    </row>
    <row r="276" spans="3:6" ht="19.5" customHeight="1" x14ac:dyDescent="0.3">
      <c r="C276" s="1"/>
      <c r="D276" s="1"/>
      <c r="E276" s="1"/>
      <c r="F276" s="1"/>
    </row>
    <row r="277" spans="3:6" ht="19.5" customHeight="1" x14ac:dyDescent="0.3">
      <c r="C277" s="1"/>
      <c r="D277" s="1"/>
      <c r="E277" s="1"/>
      <c r="F277" s="1"/>
    </row>
    <row r="278" spans="3:6" ht="19.5" customHeight="1" x14ac:dyDescent="0.3">
      <c r="C278" s="1"/>
      <c r="D278" s="1"/>
      <c r="E278" s="1"/>
      <c r="F278" s="1"/>
    </row>
    <row r="279" spans="3:6" ht="19.5" customHeight="1" x14ac:dyDescent="0.3">
      <c r="C279" s="1"/>
      <c r="D279" s="1"/>
      <c r="E279" s="1"/>
      <c r="F279" s="1"/>
    </row>
    <row r="280" spans="3:6" ht="19.5" customHeight="1" x14ac:dyDescent="0.3">
      <c r="C280" s="1"/>
      <c r="D280" s="1"/>
      <c r="E280" s="1"/>
      <c r="F280" s="1"/>
    </row>
    <row r="281" spans="3:6" ht="19.5" customHeight="1" x14ac:dyDescent="0.3">
      <c r="C281" s="1"/>
      <c r="D281" s="1"/>
      <c r="E281" s="1"/>
      <c r="F281" s="1"/>
    </row>
    <row r="282" spans="3:6" ht="19.5" customHeight="1" x14ac:dyDescent="0.3">
      <c r="C282" s="1"/>
      <c r="D282" s="1"/>
      <c r="E282" s="1"/>
      <c r="F282" s="1"/>
    </row>
    <row r="283" spans="3:6" ht="19.5" customHeight="1" x14ac:dyDescent="0.3">
      <c r="C283" s="1"/>
      <c r="D283" s="1"/>
      <c r="E283" s="1"/>
      <c r="F283" s="1"/>
    </row>
    <row r="284" spans="3:6" ht="19.5" customHeight="1" x14ac:dyDescent="0.3">
      <c r="C284" s="1"/>
      <c r="D284" s="1"/>
      <c r="E284" s="1"/>
      <c r="F284" s="1"/>
    </row>
    <row r="285" spans="3:6" ht="19.5" customHeight="1" x14ac:dyDescent="0.3">
      <c r="C285" s="1"/>
      <c r="D285" s="1"/>
      <c r="E285" s="1"/>
      <c r="F285" s="1"/>
    </row>
    <row r="286" spans="3:6" ht="19.5" customHeight="1" x14ac:dyDescent="0.3">
      <c r="C286" s="1"/>
      <c r="D286" s="1"/>
      <c r="E286" s="1"/>
      <c r="F286" s="1"/>
    </row>
    <row r="287" spans="3:6" ht="19.5" customHeight="1" x14ac:dyDescent="0.3">
      <c r="C287" s="1"/>
      <c r="D287" s="1"/>
      <c r="E287" s="1"/>
      <c r="F287" s="1"/>
    </row>
    <row r="288" spans="3:6" ht="75.75" customHeight="1" x14ac:dyDescent="0.3">
      <c r="C288" s="1"/>
      <c r="D288" s="1"/>
      <c r="E288" s="1"/>
      <c r="F288" s="1"/>
    </row>
    <row r="291" spans="3:6" ht="115.5" customHeight="1" x14ac:dyDescent="0.3">
      <c r="C291" s="1"/>
      <c r="D291" s="1"/>
      <c r="E291" s="1"/>
      <c r="F291" s="1"/>
    </row>
    <row r="292" spans="3:6" ht="288.75" customHeight="1" x14ac:dyDescent="0.3">
      <c r="C292" s="1"/>
      <c r="D292" s="1"/>
      <c r="E292" s="1"/>
      <c r="F292" s="1"/>
    </row>
    <row r="294" spans="3:6" ht="81.75" customHeight="1" x14ac:dyDescent="0.3">
      <c r="C294" s="1"/>
      <c r="D294" s="1"/>
      <c r="E294" s="1"/>
      <c r="F294" s="1"/>
    </row>
    <row r="296" spans="3:6" ht="137.25" customHeight="1" x14ac:dyDescent="0.3">
      <c r="C296" s="1"/>
      <c r="D296" s="1"/>
      <c r="E296" s="1"/>
      <c r="F296" s="1"/>
    </row>
    <row r="299" spans="3:6" ht="57" customHeight="1" x14ac:dyDescent="0.3">
      <c r="C299" s="1"/>
      <c r="D299" s="1"/>
      <c r="E299" s="1"/>
      <c r="F299" s="1"/>
    </row>
    <row r="300" spans="3:6" ht="229.5" customHeight="1" x14ac:dyDescent="0.3">
      <c r="C300" s="1"/>
      <c r="D300" s="1"/>
      <c r="E300" s="1"/>
      <c r="F300" s="1"/>
    </row>
    <row r="301" spans="3:6" ht="229.5" customHeight="1" x14ac:dyDescent="0.3">
      <c r="C301" s="1"/>
      <c r="D301" s="1"/>
      <c r="E301" s="1"/>
      <c r="F301" s="1"/>
    </row>
    <row r="303" spans="3:6" ht="19.5" customHeight="1" x14ac:dyDescent="0.3">
      <c r="C303" s="1"/>
      <c r="D303" s="1"/>
      <c r="E303" s="1"/>
      <c r="F303" s="1"/>
    </row>
    <row r="304" spans="3:6" ht="19.5" customHeight="1" x14ac:dyDescent="0.3">
      <c r="C304" s="1"/>
      <c r="D304" s="1"/>
      <c r="E304" s="1"/>
      <c r="F304" s="1"/>
    </row>
    <row r="305" spans="3:6" ht="19.5" customHeight="1" x14ac:dyDescent="0.3">
      <c r="C305" s="1"/>
      <c r="D305" s="1"/>
      <c r="E305" s="1"/>
      <c r="F305" s="1"/>
    </row>
    <row r="306" spans="3:6" ht="19.5" customHeight="1" x14ac:dyDescent="0.3">
      <c r="C306" s="1"/>
      <c r="D306" s="1"/>
      <c r="E306" s="1"/>
      <c r="F306" s="1"/>
    </row>
    <row r="307" spans="3:6" ht="19.5" customHeight="1" x14ac:dyDescent="0.3">
      <c r="C307" s="1"/>
      <c r="D307" s="1"/>
      <c r="E307" s="1"/>
      <c r="F307" s="1"/>
    </row>
    <row r="308" spans="3:6" ht="19.5" customHeight="1" x14ac:dyDescent="0.3">
      <c r="C308" s="1"/>
      <c r="D308" s="1"/>
      <c r="E308" s="1"/>
      <c r="F308" s="1"/>
    </row>
    <row r="309" spans="3:6" ht="19.5" customHeight="1" x14ac:dyDescent="0.3">
      <c r="C309" s="1"/>
      <c r="D309" s="1"/>
      <c r="E309" s="1"/>
      <c r="F309" s="1"/>
    </row>
    <row r="310" spans="3:6" ht="19.5" customHeight="1" x14ac:dyDescent="0.3">
      <c r="C310" s="1"/>
      <c r="D310" s="1"/>
      <c r="E310" s="1"/>
      <c r="F310" s="1"/>
    </row>
    <row r="311" spans="3:6" ht="19.5" customHeight="1" x14ac:dyDescent="0.3">
      <c r="C311" s="1"/>
      <c r="D311" s="1"/>
      <c r="E311" s="1"/>
      <c r="F311" s="1"/>
    </row>
    <row r="312" spans="3:6" ht="19.5" customHeight="1" x14ac:dyDescent="0.3">
      <c r="C312" s="1"/>
      <c r="D312" s="1"/>
      <c r="E312" s="1"/>
      <c r="F312" s="1"/>
    </row>
    <row r="313" spans="3:6" ht="19.5" customHeight="1" x14ac:dyDescent="0.3">
      <c r="C313" s="1"/>
      <c r="D313" s="1"/>
      <c r="E313" s="1"/>
      <c r="F313" s="1"/>
    </row>
    <row r="314" spans="3:6" ht="19.5" customHeight="1" x14ac:dyDescent="0.3">
      <c r="C314" s="1"/>
      <c r="D314" s="1"/>
      <c r="E314" s="1"/>
      <c r="F314" s="1"/>
    </row>
    <row r="315" spans="3:6" ht="19.5" customHeight="1" x14ac:dyDescent="0.3">
      <c r="C315" s="1"/>
      <c r="D315" s="1"/>
      <c r="E315" s="1"/>
      <c r="F315" s="1"/>
    </row>
    <row r="316" spans="3:6" ht="19.5" customHeight="1" x14ac:dyDescent="0.3">
      <c r="C316" s="1"/>
      <c r="D316" s="1"/>
      <c r="E316" s="1"/>
      <c r="F316" s="1"/>
    </row>
    <row r="317" spans="3:6" ht="19.5" customHeight="1" x14ac:dyDescent="0.3">
      <c r="C317" s="1"/>
      <c r="D317" s="1"/>
      <c r="E317" s="1"/>
      <c r="F317" s="1"/>
    </row>
    <row r="318" spans="3:6" ht="19.5" customHeight="1" x14ac:dyDescent="0.3">
      <c r="C318" s="1"/>
      <c r="D318" s="1"/>
      <c r="E318" s="1"/>
      <c r="F318" s="1"/>
    </row>
    <row r="319" spans="3:6" ht="19.5" customHeight="1" x14ac:dyDescent="0.3">
      <c r="C319" s="1"/>
      <c r="D319" s="1"/>
      <c r="E319" s="1"/>
      <c r="F319" s="1"/>
    </row>
    <row r="320" spans="3:6" ht="58.5" customHeight="1" x14ac:dyDescent="0.3">
      <c r="C320" s="1"/>
      <c r="D320" s="1"/>
      <c r="E320" s="1"/>
      <c r="F320" s="1"/>
    </row>
    <row r="321" spans="3:6" ht="19.5" customHeight="1" x14ac:dyDescent="0.3">
      <c r="C321" s="1"/>
      <c r="D321" s="1"/>
      <c r="E321" s="1"/>
      <c r="F321" s="1"/>
    </row>
    <row r="322" spans="3:6" ht="19.5" customHeight="1" x14ac:dyDescent="0.3">
      <c r="C322" s="1"/>
      <c r="D322" s="1"/>
      <c r="E322" s="1"/>
      <c r="F322" s="1"/>
    </row>
    <row r="323" spans="3:6" ht="19.5" customHeight="1" x14ac:dyDescent="0.3">
      <c r="C323" s="1"/>
      <c r="D323" s="1"/>
      <c r="E323" s="1"/>
      <c r="F323" s="1"/>
    </row>
    <row r="324" spans="3:6" ht="19.5" customHeight="1" x14ac:dyDescent="0.3">
      <c r="C324" s="1"/>
      <c r="D324" s="1"/>
      <c r="E324" s="1"/>
      <c r="F324" s="1"/>
    </row>
    <row r="325" spans="3:6" ht="19.5" customHeight="1" x14ac:dyDescent="0.3">
      <c r="C325" s="1"/>
      <c r="D325" s="1"/>
      <c r="E325" s="1"/>
      <c r="F325" s="1"/>
    </row>
    <row r="326" spans="3:6" ht="19.5" customHeight="1" x14ac:dyDescent="0.3">
      <c r="C326" s="1"/>
      <c r="D326" s="1"/>
      <c r="E326" s="1"/>
      <c r="F326" s="1"/>
    </row>
    <row r="327" spans="3:6" ht="19.5" customHeight="1" x14ac:dyDescent="0.3">
      <c r="C327" s="1"/>
      <c r="D327" s="1"/>
      <c r="E327" s="1"/>
      <c r="F327" s="1"/>
    </row>
    <row r="328" spans="3:6" ht="19.5" customHeight="1" x14ac:dyDescent="0.3">
      <c r="C328" s="1"/>
      <c r="D328" s="1"/>
      <c r="E328" s="1"/>
      <c r="F328" s="1"/>
    </row>
    <row r="329" spans="3:6" ht="19.5" customHeight="1" x14ac:dyDescent="0.3">
      <c r="C329" s="1"/>
      <c r="D329" s="1"/>
      <c r="E329" s="1"/>
      <c r="F329" s="1"/>
    </row>
    <row r="330" spans="3:6" ht="19.5" customHeight="1" x14ac:dyDescent="0.3">
      <c r="C330" s="1"/>
      <c r="D330" s="1"/>
      <c r="E330" s="1"/>
      <c r="F330" s="1"/>
    </row>
    <row r="331" spans="3:6" ht="19.5" customHeight="1" x14ac:dyDescent="0.3">
      <c r="C331" s="1"/>
      <c r="D331" s="1"/>
      <c r="E331" s="1"/>
      <c r="F331" s="1"/>
    </row>
    <row r="332" spans="3:6" ht="19.5" customHeight="1" x14ac:dyDescent="0.3">
      <c r="C332" s="1"/>
      <c r="D332" s="1"/>
      <c r="E332" s="1"/>
      <c r="F332" s="1"/>
    </row>
    <row r="333" spans="3:6" ht="58.5" customHeight="1" x14ac:dyDescent="0.3">
      <c r="C333" s="1"/>
      <c r="D333" s="1"/>
      <c r="E333" s="1"/>
      <c r="F333" s="1"/>
    </row>
    <row r="334" spans="3:6" ht="19.5" customHeight="1" x14ac:dyDescent="0.3">
      <c r="C334" s="1"/>
      <c r="D334" s="1"/>
      <c r="E334" s="1"/>
      <c r="F334" s="1"/>
    </row>
    <row r="335" spans="3:6" ht="19.5" customHeight="1" x14ac:dyDescent="0.3">
      <c r="C335" s="1"/>
      <c r="D335" s="1"/>
      <c r="E335" s="1"/>
      <c r="F335" s="1"/>
    </row>
    <row r="337" spans="3:6" ht="19.5" customHeight="1" x14ac:dyDescent="0.3">
      <c r="C337" s="1"/>
      <c r="D337" s="1"/>
      <c r="E337" s="1"/>
      <c r="F337" s="1"/>
    </row>
    <row r="338" spans="3:6" ht="19.5" customHeight="1" x14ac:dyDescent="0.3">
      <c r="C338" s="1"/>
      <c r="D338" s="1"/>
      <c r="E338" s="1"/>
      <c r="F338" s="1"/>
    </row>
    <row r="339" spans="3:6" ht="19.5" customHeight="1" x14ac:dyDescent="0.3">
      <c r="C339" s="1"/>
      <c r="D339" s="1"/>
      <c r="E339" s="1"/>
      <c r="F339" s="1"/>
    </row>
    <row r="340" spans="3:6" ht="19.5" customHeight="1" x14ac:dyDescent="0.3">
      <c r="C340" s="1"/>
      <c r="D340" s="1"/>
      <c r="E340" s="1"/>
      <c r="F340" s="1"/>
    </row>
    <row r="341" spans="3:6" ht="19.5" customHeight="1" x14ac:dyDescent="0.3">
      <c r="C341" s="1"/>
      <c r="D341" s="1"/>
      <c r="E341" s="1"/>
      <c r="F341" s="1"/>
    </row>
    <row r="342" spans="3:6" ht="19.5" customHeight="1" x14ac:dyDescent="0.3">
      <c r="C342" s="1"/>
      <c r="D342" s="1"/>
      <c r="E342" s="1"/>
      <c r="F342" s="1"/>
    </row>
    <row r="343" spans="3:6" ht="19.5" customHeight="1" x14ac:dyDescent="0.3">
      <c r="C343" s="1"/>
      <c r="D343" s="1"/>
      <c r="E343" s="1"/>
      <c r="F343" s="1"/>
    </row>
    <row r="344" spans="3:6" ht="36.75" customHeight="1" x14ac:dyDescent="0.3">
      <c r="C344" s="1"/>
      <c r="D344" s="1"/>
      <c r="E344" s="1"/>
      <c r="F344" s="1"/>
    </row>
    <row r="345" spans="3:6" ht="19.5" customHeight="1" x14ac:dyDescent="0.3">
      <c r="C345" s="1"/>
      <c r="D345" s="1"/>
      <c r="E345" s="1"/>
      <c r="F345" s="1"/>
    </row>
    <row r="346" spans="3:6" ht="19.5" customHeight="1" x14ac:dyDescent="0.3">
      <c r="C346" s="1"/>
      <c r="D346" s="1"/>
      <c r="E346" s="1"/>
      <c r="F346" s="1"/>
    </row>
    <row r="347" spans="3:6" ht="36.75" customHeight="1" x14ac:dyDescent="0.3">
      <c r="C347" s="1"/>
      <c r="D347" s="1"/>
      <c r="E347" s="1"/>
      <c r="F347" s="1"/>
    </row>
    <row r="348" spans="3:6" ht="19.5" customHeight="1" x14ac:dyDescent="0.3">
      <c r="C348" s="1"/>
      <c r="D348" s="1"/>
      <c r="E348" s="1"/>
      <c r="F348" s="1"/>
    </row>
    <row r="349" spans="3:6" ht="19.5" customHeight="1" x14ac:dyDescent="0.3">
      <c r="C349" s="1"/>
      <c r="D349" s="1"/>
      <c r="E349" s="1"/>
      <c r="F349" s="1"/>
    </row>
    <row r="350" spans="3:6" ht="80.25" customHeight="1" x14ac:dyDescent="0.3">
      <c r="C350" s="1"/>
      <c r="D350" s="1"/>
      <c r="E350" s="1"/>
      <c r="F350" s="1"/>
    </row>
    <row r="351" spans="3:6" ht="19.5" customHeight="1" x14ac:dyDescent="0.3">
      <c r="C351" s="1"/>
      <c r="D351" s="1"/>
      <c r="E351" s="1"/>
      <c r="F351" s="1"/>
    </row>
    <row r="352" spans="3:6" ht="19.5" customHeight="1" x14ac:dyDescent="0.3">
      <c r="C352" s="1"/>
      <c r="D352" s="1"/>
      <c r="E352" s="1"/>
      <c r="F352" s="1"/>
    </row>
    <row r="365" spans="3:6" ht="19.5" customHeight="1" x14ac:dyDescent="0.3">
      <c r="C365" s="1"/>
      <c r="D365" s="1"/>
      <c r="E365" s="1"/>
      <c r="F365" s="1"/>
    </row>
    <row r="366" spans="3:6" ht="19.5" customHeight="1" x14ac:dyDescent="0.3">
      <c r="C366" s="1"/>
      <c r="D366" s="1"/>
      <c r="E366" s="1"/>
      <c r="F366" s="1"/>
    </row>
    <row r="367" spans="3:6" ht="19.5" customHeight="1" x14ac:dyDescent="0.3">
      <c r="C367" s="1"/>
      <c r="D367" s="1"/>
      <c r="E367" s="1"/>
      <c r="F367" s="1"/>
    </row>
    <row r="368" spans="3:6" ht="19.5" customHeight="1" x14ac:dyDescent="0.3">
      <c r="C368" s="1"/>
      <c r="D368" s="1"/>
      <c r="E368" s="1"/>
      <c r="F368" s="1"/>
    </row>
    <row r="369" spans="3:6" ht="19.5" customHeight="1" x14ac:dyDescent="0.3">
      <c r="C369" s="1"/>
      <c r="D369" s="1"/>
      <c r="E369" s="1"/>
      <c r="F369" s="1"/>
    </row>
    <row r="370" spans="3:6" ht="19.5" customHeight="1" x14ac:dyDescent="0.3">
      <c r="C370" s="1"/>
      <c r="D370" s="1"/>
      <c r="E370" s="1"/>
      <c r="F370" s="1"/>
    </row>
    <row r="372" spans="3:6" ht="19.5" customHeight="1" x14ac:dyDescent="0.3">
      <c r="C372" s="1"/>
      <c r="D372" s="1"/>
      <c r="E372" s="1"/>
      <c r="F372" s="1"/>
    </row>
    <row r="373" spans="3:6" ht="19.5" customHeight="1" x14ac:dyDescent="0.3">
      <c r="C373" s="1"/>
      <c r="D373" s="1"/>
      <c r="E373" s="1"/>
      <c r="F373" s="1"/>
    </row>
    <row r="374" spans="3:6" ht="19.5" customHeight="1" x14ac:dyDescent="0.3">
      <c r="C374" s="1"/>
      <c r="D374" s="1"/>
      <c r="E374" s="1"/>
      <c r="F374" s="1"/>
    </row>
    <row r="375" spans="3:6" ht="19.5" customHeight="1" x14ac:dyDescent="0.3">
      <c r="C375" s="1"/>
      <c r="D375" s="1"/>
      <c r="E375" s="1"/>
      <c r="F375" s="1"/>
    </row>
    <row r="376" spans="3:6" ht="19.5" customHeight="1" x14ac:dyDescent="0.3">
      <c r="C376" s="1"/>
      <c r="D376" s="1"/>
      <c r="E376" s="1"/>
      <c r="F376" s="1"/>
    </row>
    <row r="377" spans="3:6" ht="19.5" customHeight="1" x14ac:dyDescent="0.3">
      <c r="C377" s="1"/>
      <c r="D377" s="1"/>
      <c r="E377" s="1"/>
      <c r="F377" s="1"/>
    </row>
    <row r="378" spans="3:6" ht="19.5" customHeight="1" x14ac:dyDescent="0.3">
      <c r="C378" s="1"/>
      <c r="D378" s="1"/>
      <c r="E378" s="1"/>
      <c r="F378" s="1"/>
    </row>
    <row r="379" spans="3:6" ht="19.5" customHeight="1" x14ac:dyDescent="0.3">
      <c r="C379" s="1"/>
      <c r="D379" s="1"/>
      <c r="E379" s="1"/>
      <c r="F379" s="1"/>
    </row>
    <row r="380" spans="3:6" ht="19.5" customHeight="1" x14ac:dyDescent="0.3">
      <c r="C380" s="1"/>
      <c r="D380" s="1"/>
      <c r="E380" s="1"/>
      <c r="F380" s="1"/>
    </row>
    <row r="381" spans="3:6" ht="19.5" customHeight="1" x14ac:dyDescent="0.3">
      <c r="C381" s="1"/>
      <c r="D381" s="1"/>
      <c r="E381" s="1"/>
      <c r="F381" s="1"/>
    </row>
    <row r="382" spans="3:6" ht="19.5" customHeight="1" x14ac:dyDescent="0.3">
      <c r="C382" s="1"/>
      <c r="D382" s="1"/>
      <c r="E382" s="1"/>
      <c r="F382" s="1"/>
    </row>
    <row r="383" spans="3:6" ht="19.5" customHeight="1" x14ac:dyDescent="0.3">
      <c r="C383" s="1"/>
      <c r="D383" s="1"/>
      <c r="E383" s="1"/>
      <c r="F383" s="1"/>
    </row>
    <row r="384" spans="3:6" ht="19.5" customHeight="1" x14ac:dyDescent="0.3">
      <c r="C384" s="1"/>
      <c r="D384" s="1"/>
      <c r="E384" s="1"/>
      <c r="F384" s="1"/>
    </row>
    <row r="385" spans="3:6" ht="19.5" customHeight="1" x14ac:dyDescent="0.3">
      <c r="C385" s="1"/>
      <c r="D385" s="1"/>
      <c r="E385" s="1"/>
      <c r="F385" s="1"/>
    </row>
    <row r="386" spans="3:6" ht="19.5" customHeight="1" x14ac:dyDescent="0.3">
      <c r="C386" s="1"/>
      <c r="D386" s="1"/>
      <c r="E386" s="1"/>
      <c r="F386" s="1"/>
    </row>
    <row r="387" spans="3:6" ht="19.5" customHeight="1" x14ac:dyDescent="0.3">
      <c r="C387" s="1"/>
      <c r="D387" s="1"/>
      <c r="E387" s="1"/>
      <c r="F387" s="1"/>
    </row>
    <row r="388" spans="3:6" ht="19.5" customHeight="1" x14ac:dyDescent="0.3">
      <c r="C388" s="1"/>
      <c r="D388" s="1"/>
      <c r="E388" s="1"/>
      <c r="F388" s="1"/>
    </row>
    <row r="389" spans="3:6" ht="19.5" customHeight="1" x14ac:dyDescent="0.3">
      <c r="C389" s="1"/>
      <c r="D389" s="1"/>
      <c r="E389" s="1"/>
      <c r="F389" s="1"/>
    </row>
    <row r="390" spans="3:6" ht="19.5" customHeight="1" x14ac:dyDescent="0.3">
      <c r="C390" s="1"/>
      <c r="D390" s="1"/>
      <c r="E390" s="1"/>
      <c r="F390" s="1"/>
    </row>
    <row r="391" spans="3:6" ht="19.5" customHeight="1" x14ac:dyDescent="0.3">
      <c r="C391" s="1"/>
      <c r="D391" s="1"/>
      <c r="E391" s="1"/>
      <c r="F391" s="1"/>
    </row>
    <row r="392" spans="3:6" ht="19.5" customHeight="1" x14ac:dyDescent="0.3">
      <c r="C392" s="1"/>
      <c r="D392" s="1"/>
      <c r="E392" s="1"/>
      <c r="F392" s="1"/>
    </row>
    <row r="393" spans="3:6" ht="19.5" customHeight="1" x14ac:dyDescent="0.3">
      <c r="C393" s="1"/>
      <c r="D393" s="1"/>
      <c r="E393" s="1"/>
      <c r="F393" s="1"/>
    </row>
    <row r="394" spans="3:6" ht="19.5" customHeight="1" x14ac:dyDescent="0.3">
      <c r="C394" s="1"/>
      <c r="D394" s="1"/>
      <c r="E394" s="1"/>
      <c r="F394" s="1"/>
    </row>
    <row r="395" spans="3:6" ht="19.5" customHeight="1" x14ac:dyDescent="0.3">
      <c r="C395" s="1"/>
      <c r="D395" s="1"/>
      <c r="E395" s="1"/>
      <c r="F395" s="1"/>
    </row>
    <row r="396" spans="3:6" ht="49.5" customHeight="1" x14ac:dyDescent="0.3">
      <c r="C396" s="1"/>
      <c r="D396" s="1"/>
      <c r="E396" s="1"/>
      <c r="F396" s="1"/>
    </row>
    <row r="397" spans="3:6" ht="27" customHeight="1" x14ac:dyDescent="0.3">
      <c r="C397" s="1"/>
      <c r="D397" s="1"/>
      <c r="E397" s="1"/>
      <c r="F397" s="1"/>
    </row>
  </sheetData>
  <sheetProtection selectLockedCells="1" selectUnlockedCells="1"/>
  <mergeCells count="14">
    <mergeCell ref="D1:F1"/>
    <mergeCell ref="D2:F2"/>
    <mergeCell ref="D3:F3"/>
    <mergeCell ref="E9:F9"/>
    <mergeCell ref="A120:C120"/>
    <mergeCell ref="E120:F120"/>
    <mergeCell ref="B7:E7"/>
    <mergeCell ref="D4:F4"/>
    <mergeCell ref="A9:A10"/>
    <mergeCell ref="B5:E5"/>
    <mergeCell ref="B6:E6"/>
    <mergeCell ref="B9:B10"/>
    <mergeCell ref="C9:C10"/>
    <mergeCell ref="D9:D10"/>
  </mergeCells>
  <printOptions horizontalCentered="1"/>
  <pageMargins left="0.98425196850393704" right="0.39370078740157483" top="0.78740157480314965" bottom="0.78740157480314965" header="0.39370078740157483" footer="0"/>
  <pageSetup paperSize="9" scale="42" firstPageNumber="0" fitToHeight="0" orientation="portrait" r:id="rId1"/>
  <headerFooter differentFirst="1" alignWithMargins="0">
    <oddHeader>&amp;C&amp;"Times New Roman,обычный"&amp;16&amp;P</oddHeader>
  </headerFooter>
  <rowBreaks count="4" manualBreakCount="4">
    <brk id="36" max="5" man="1"/>
    <brk id="62" max="5" man="1"/>
    <brk id="91" max="5" man="1"/>
    <brk id="11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вичитаний</vt:lpstr>
      <vt:lpstr>вичитаний!Заголовки_для_печати</vt:lpstr>
      <vt:lpstr>вичитаний!Область_печати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Бiк Галина</dc:creator>
  <cp:lastModifiedBy>Пользователь</cp:lastModifiedBy>
  <cp:lastPrinted>2026-05-05T08:36:16Z</cp:lastPrinted>
  <dcterms:created xsi:type="dcterms:W3CDTF">2015-12-11T08:22:53Z</dcterms:created>
  <dcterms:modified xsi:type="dcterms:W3CDTF">2026-05-11T09:34:51Z</dcterms:modified>
</cp:coreProperties>
</file>